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cb/Dropbox/undp/amp/bf_6510_mini-grids/6510_GEF_SUBMISSION_2/Annexes/"/>
    </mc:Choice>
  </mc:AlternateContent>
  <xr:revisionPtr revIDLastSave="0" documentId="13_ncr:1_{D63A5315-4A49-9F4C-9DC1-7D9D1E843154}" xr6:coauthVersionLast="47" xr6:coauthVersionMax="47" xr10:uidLastSave="{00000000-0000-0000-0000-000000000000}"/>
  <bookViews>
    <workbookView xWindow="920" yWindow="980" windowWidth="36140" windowHeight="18000" xr2:uid="{00000000-000D-0000-FFFF-FFFF00000000}"/>
  </bookViews>
  <sheets>
    <sheet name="IC" sheetId="5" r:id="rId1"/>
    <sheet name="Ref_IC" sheetId="6" r:id="rId2"/>
  </sheets>
  <externalReferences>
    <externalReference r:id="rId3"/>
  </externalReferences>
  <definedNames>
    <definedName name="_xlnm._FilterDatabase" localSheetId="0" hidden="1">IC!$8:$51</definedName>
    <definedName name="Evaluation_of_Proposals" localSheetId="1">Ref_IC!$B$2:$B$3</definedName>
    <definedName name="Evaluation_of_Proposals">#REF!</definedName>
    <definedName name="IC_Evaluation">Ref_IC!$B$2:$B$3</definedName>
    <definedName name="IC_Type">Ref_IC!$C$2:$C$3</definedName>
    <definedName name="Local_Int" localSheetId="1">Ref_IC!$E$2:$E$3</definedName>
    <definedName name="Local_Int">#REF!</definedName>
    <definedName name="sd">'[1]Ref_Proc.'!$B$2:$B$4</definedName>
    <definedName name="Type" localSheetId="1">Ref_IC!$A$2:$A$4</definedName>
    <definedName name="Type">#REF!</definedName>
    <definedName name="Type_of_Supply">#REF!</definedName>
    <definedName name="Y_N" localSheetId="1">Ref_IC!$D$2:$D$3</definedName>
    <definedName name="Y_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5" l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H44" i="5"/>
  <c r="I44" i="5"/>
  <c r="H25" i="5"/>
  <c r="I25" i="5" s="1"/>
  <c r="H19" i="5"/>
  <c r="I19" i="5" s="1"/>
  <c r="R16" i="5"/>
  <c r="H16" i="5"/>
  <c r="I16" i="5" s="1"/>
  <c r="R11" i="5"/>
  <c r="H41" i="5"/>
  <c r="I41" i="5" s="1"/>
  <c r="R29" i="5"/>
  <c r="H29" i="5"/>
  <c r="I29" i="5" s="1"/>
  <c r="H28" i="5"/>
  <c r="I28" i="5" s="1"/>
  <c r="A11" i="5"/>
  <c r="A12" i="5" s="1"/>
  <c r="H34" i="5"/>
  <c r="I34" i="5" s="1"/>
  <c r="H27" i="5"/>
  <c r="I27" i="5" s="1"/>
  <c r="H26" i="5"/>
  <c r="I26" i="5" s="1"/>
  <c r="H24" i="5"/>
  <c r="I24" i="5" s="1"/>
  <c r="H20" i="5"/>
  <c r="I20" i="5" s="1"/>
  <c r="H21" i="5"/>
  <c r="I21" i="5" s="1"/>
  <c r="H22" i="5"/>
  <c r="I22" i="5" s="1"/>
  <c r="H23" i="5"/>
  <c r="I23" i="5" s="1"/>
  <c r="H38" i="5" l="1"/>
  <c r="I38" i="5" s="1"/>
  <c r="H37" i="5"/>
  <c r="I37" i="5" s="1"/>
  <c r="H49" i="5"/>
  <c r="I49" i="5" s="1"/>
  <c r="H48" i="5"/>
  <c r="I48" i="5" s="1"/>
  <c r="H47" i="5"/>
  <c r="I47" i="5" s="1"/>
  <c r="H40" i="5"/>
  <c r="I40" i="5" s="1"/>
  <c r="H42" i="5"/>
  <c r="I42" i="5" s="1"/>
  <c r="H43" i="5"/>
  <c r="I43" i="5" s="1"/>
  <c r="H36" i="5"/>
  <c r="I36" i="5" s="1"/>
  <c r="H39" i="5"/>
  <c r="I39" i="5" s="1"/>
  <c r="H35" i="5"/>
  <c r="I35" i="5" s="1"/>
  <c r="H33" i="5"/>
  <c r="I33" i="5" s="1"/>
  <c r="H32" i="5"/>
  <c r="I32" i="5" s="1"/>
  <c r="H31" i="5"/>
  <c r="I31" i="5" s="1"/>
  <c r="H30" i="5"/>
  <c r="I30" i="5" s="1"/>
  <c r="H18" i="5"/>
  <c r="I18" i="5" s="1"/>
  <c r="H45" i="5"/>
  <c r="I45" i="5" s="1"/>
  <c r="H46" i="5"/>
  <c r="I46" i="5" s="1"/>
  <c r="H50" i="5"/>
  <c r="I50" i="5" s="1"/>
  <c r="H10" i="5"/>
  <c r="I10" i="5" s="1"/>
  <c r="H12" i="5"/>
  <c r="I12" i="5" s="1"/>
  <c r="H13" i="5"/>
  <c r="I13" i="5" s="1"/>
  <c r="H14" i="5"/>
  <c r="I14" i="5" s="1"/>
  <c r="H15" i="5"/>
  <c r="I15" i="5" s="1"/>
  <c r="H17" i="5"/>
  <c r="I17" i="5" s="1"/>
  <c r="F9" i="5"/>
  <c r="H9" i="5" s="1"/>
  <c r="I9" i="5" s="1"/>
  <c r="I51" i="5" l="1"/>
  <c r="R15" i="5" l="1"/>
  <c r="R10" i="5"/>
  <c r="R12" i="5"/>
  <c r="R13" i="5"/>
  <c r="R14" i="5"/>
  <c r="R17" i="5"/>
  <c r="R18" i="5"/>
  <c r="R28" i="5"/>
  <c r="R30" i="5"/>
  <c r="R45" i="5"/>
  <c r="R46" i="5"/>
  <c r="R50" i="5"/>
  <c r="R9" i="5" l="1"/>
</calcChain>
</file>

<file path=xl/sharedStrings.xml><?xml version="1.0" encoding="utf-8"?>
<sst xmlns="http://schemas.openxmlformats.org/spreadsheetml/2006/main" count="616" uniqueCount="133">
  <si>
    <t xml:space="preserve">By </t>
  </si>
  <si>
    <t>RFQ</t>
  </si>
  <si>
    <t>RFP</t>
  </si>
  <si>
    <t>Two stage</t>
  </si>
  <si>
    <t>Two stage with Combined Weights</t>
  </si>
  <si>
    <t>Type</t>
  </si>
  <si>
    <t>Evaluation of Proposals</t>
  </si>
  <si>
    <t>(Single Stage, Two Stage or Two Stage with Combined Weights )</t>
  </si>
  <si>
    <t>Type of Supply</t>
  </si>
  <si>
    <t>Duration (Days)</t>
  </si>
  <si>
    <t>Local
Paper</t>
  </si>
  <si>
    <t>Int.Paper 
/Media</t>
  </si>
  <si>
    <t>Y/N</t>
  </si>
  <si>
    <t>Yes</t>
  </si>
  <si>
    <t>No</t>
  </si>
  <si>
    <t>Local/Int</t>
  </si>
  <si>
    <t>Local</t>
  </si>
  <si>
    <t>International</t>
  </si>
  <si>
    <t>Local or International</t>
  </si>
  <si>
    <t xml:space="preserve">Type of Supply </t>
  </si>
  <si>
    <t>Description of goods, services or works</t>
  </si>
  <si>
    <t>Project Name</t>
  </si>
  <si>
    <t>Project Number</t>
  </si>
  <si>
    <t>ACP Sub. Date</t>
  </si>
  <si>
    <t>Goods</t>
  </si>
  <si>
    <t>CAP Chairperson Comments Date</t>
  </si>
  <si>
    <t>Responsible Staff</t>
  </si>
  <si>
    <t xml:space="preserve">
CPO's approval Date***</t>
  </si>
  <si>
    <t>Available Budget (USD)*</t>
  </si>
  <si>
    <t>Estimated Total Price (USD)*</t>
  </si>
  <si>
    <t>*Please only insert the numbers without comma (,); full stop (.);or curency (USD or US$). The cell format is maintained automatically.</t>
  </si>
  <si>
    <t>** This date should be the estimated contract signature date.</t>
  </si>
  <si>
    <t>***Technical Specifications, TOR, SOW</t>
  </si>
  <si>
    <t>Requisition Docs*** Ready</t>
  </si>
  <si>
    <t>*****Please take into consideration the standard 'CAP Committee Meetings Schedule' while setting these dates.</t>
  </si>
  <si>
    <t>Solicitation Process</t>
  </si>
  <si>
    <t>Issue of TOR and PN</t>
  </si>
  <si>
    <t>Individual Consultant</t>
  </si>
  <si>
    <t>Individual Contractor</t>
  </si>
  <si>
    <t>Estimated Completion of Activity**    (dd/mm/yyyy)</t>
  </si>
  <si>
    <t>Date     (dd/mm/yyyy)</t>
  </si>
  <si>
    <t>Date      (dd/mm/yyyy)</t>
  </si>
  <si>
    <t>Issue Date    (dd/mm/yyyy)</t>
  </si>
  <si>
    <t xml:space="preserve"> Deadline for Receipt      (dd/mm/yyyy)</t>
  </si>
  <si>
    <t>Committee Review/Approval Timeline*****       (dd/mm/yyyy)</t>
  </si>
  <si>
    <t>Evaluation of Offers</t>
  </si>
  <si>
    <r>
      <t xml:space="preserve">****This should be the date on which </t>
    </r>
    <r>
      <rPr>
        <b/>
        <sz val="11"/>
        <color theme="1"/>
        <rFont val="Calibri"/>
        <family val="2"/>
        <scheme val="minor"/>
      </rPr>
      <t>final approval</t>
    </r>
    <r>
      <rPr>
        <sz val="11"/>
        <color theme="1"/>
        <rFont val="Calibri"/>
        <family val="2"/>
        <charset val="162"/>
        <scheme val="minor"/>
      </rPr>
      <t xml:space="preserve"> is given </t>
    </r>
    <r>
      <rPr>
        <b/>
        <sz val="11"/>
        <color theme="1"/>
        <rFont val="Calibri"/>
        <family val="2"/>
        <scheme val="minor"/>
      </rPr>
      <t>by RR</t>
    </r>
    <r>
      <rPr>
        <sz val="11"/>
        <color theme="1"/>
        <rFont val="Calibri"/>
        <family val="2"/>
        <charset val="162"/>
        <scheme val="minor"/>
      </rPr>
      <t xml:space="preserve"> for cases reviewed by CAP and by </t>
    </r>
    <r>
      <rPr>
        <b/>
        <sz val="11"/>
        <color theme="1"/>
        <rFont val="Calibri"/>
        <family val="2"/>
        <scheme val="minor"/>
      </rPr>
      <t>ACP Chair for cases reviewed by ACP.</t>
    </r>
  </si>
  <si>
    <t>N/A</t>
  </si>
  <si>
    <t>AMP Regional Project</t>
  </si>
  <si>
    <t>National Shopper (&lt;N2.5million)</t>
  </si>
  <si>
    <t>National Competitive bidding (&gt;N2.5million)</t>
  </si>
  <si>
    <t>goods</t>
  </si>
  <si>
    <t xml:space="preserve">restricted tendering </t>
  </si>
  <si>
    <t>Single Stage based on lowest price</t>
  </si>
  <si>
    <t>Two Stage</t>
  </si>
  <si>
    <t>Burkina Faso AMP Chlid Project</t>
  </si>
  <si>
    <t>6510</t>
  </si>
  <si>
    <t>Quantity / Duration</t>
  </si>
  <si>
    <t>Estimated Unit Price</t>
  </si>
  <si>
    <t>Mr. Bah F. M . Saho, ECREEE</t>
  </si>
  <si>
    <t>Ismael Nacoulma, ABER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</si>
  <si>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</si>
  <si>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</si>
  <si>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</si>
  <si>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</si>
  <si>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</si>
  <si>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</si>
  <si>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</si>
  <si>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</si>
  <si>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</si>
  <si>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Janine Ouattara, UNCDF</t>
  </si>
  <si>
    <t>31/21/2022</t>
  </si>
  <si>
    <t>31/11/2022</t>
  </si>
  <si>
    <t>PROCUREMENT ACTION PLAN 2021, Year 1 (Burkina Faso AMP Project)</t>
  </si>
  <si>
    <t xml:space="preserve">ACTIVITIES THAT DO NOT START IN YEAR 1 ARE NOT CAPTURED HERE. THIS OPROCUREMENT PLAN WILL BE UPDATED BY PMU DURING YEAR 1 </t>
  </si>
  <si>
    <t>SINCE PROJECT IS FULL NIM, THE PROCUREMENT PROCEDURES OF THE REA-REF ARE USED</t>
  </si>
  <si>
    <t xml:space="preserve">THE PLAN COVERS ALL PROCUREMENT FOR CONSULTANCY, GOODS AND CONTRACTUAL SERVICES THAT TAKE PLACE OR START IN YEAR 1 AND MAY COVER THE ENTIRE PROJECT LIFETIME (e.g. services that start in Year 1 but occur annually) </t>
  </si>
  <si>
    <t>ECREEE PROCUREMENT UNIT</t>
  </si>
  <si>
    <t>ABER PROCUREMENT UNIT</t>
  </si>
  <si>
    <t>UNCDF'S ADMIN. UNIT</t>
  </si>
  <si>
    <t>ABER's
Web</t>
  </si>
  <si>
    <t>Single Stage</t>
  </si>
  <si>
    <t>7 days after evaluation report</t>
  </si>
  <si>
    <t>6520</t>
  </si>
  <si>
    <t>6521</t>
  </si>
  <si>
    <t>6522</t>
  </si>
  <si>
    <t>6523</t>
  </si>
  <si>
    <t>6524</t>
  </si>
  <si>
    <t>6526</t>
  </si>
  <si>
    <t>6527</t>
  </si>
  <si>
    <t>6528</t>
  </si>
  <si>
    <t>Output 1.1: Two International Consultants will support the establishment of the multi-stakeholders platform providing support services in terms of set-up and management frameworks (by laws, strategies, lobbying, delivery models etc. for the platform)</t>
  </si>
  <si>
    <t>Output 1.2: 1 International Senior consultant with expertise on minigrids delivery  models to draft minigrid strategy</t>
  </si>
  <si>
    <t>Output 1.4: 1 international expert on quality standards</t>
  </si>
  <si>
    <t xml:space="preserve">Output 1.1: Local Expert to  support operations of the multi-stakeholders platform in the national dialogue an other activities. </t>
  </si>
  <si>
    <t>Output 1.2: 1 local expert will provide support to international consultant for drafting and dissemination of minigrid strategy</t>
  </si>
  <si>
    <t>Output 1.4: 1 local quality standards expert to support interenational expert</t>
  </si>
  <si>
    <t>Output 1.5: 1 international expert on certification and job-tasks/curriculum development for solar minigrid related jobs</t>
  </si>
  <si>
    <t>Output 1.5: Local consultant with expertise on certification will support international consultant</t>
  </si>
  <si>
    <t>Output 1.4: Contractor for material &amp; goods related to quality standards such as tools and software to conduct test</t>
  </si>
  <si>
    <t>Output 1.5: Contractor for material &amp; goods such as educational material for certification scheme</t>
  </si>
  <si>
    <t>Output 1.1: Contractor for trainings on delivery models</t>
  </si>
  <si>
    <t>Output 1.2: Contractor for training on minigrid strategy (venue, etc.)</t>
  </si>
  <si>
    <t>Output 1.4: Contractor for venue and related servies for training on quality-standards</t>
  </si>
  <si>
    <t>Output 1.5: Contractor for venue and related servies for training on certification scheme</t>
  </si>
  <si>
    <t>Output 1.1: Contractor for supplies for trainings and multi-stakeholder platform meetings</t>
  </si>
  <si>
    <t>Output 2.1: International safeguards expert</t>
  </si>
  <si>
    <t xml:space="preserve">Output 2.2: International Minigrid Business Model and Finance Expert for trainings on winning tender bidders, COOPEL and private sector actors around developing and implementing innovative business models and cost-reduction levers </t>
  </si>
  <si>
    <t>Output 2.3: International Consultant to support the growth of the national industry association</t>
  </si>
  <si>
    <t>Output 2.2: Local consultant with expertise capacity international consultant tasked with building capacity of stakeholders from COOPELs and private sector association on innovative business models,  finances anbd cost-reduction levers</t>
  </si>
  <si>
    <t>Output 2.3: Local consultant to support operations of industry association</t>
  </si>
  <si>
    <t>Output 3.1: Sub-contract to for capacity-building of domestic financial sector on minigrids business and financing model</t>
  </si>
  <si>
    <t>Output 3.2: Sub-contract for market assessment exercices</t>
  </si>
  <si>
    <t>Output 3.4: Sub-contract for feasibility studies</t>
  </si>
  <si>
    <t>Output 4.1: International consultant digital strategy  expert</t>
  </si>
  <si>
    <t>Output 4.1: Local consultant with expertise in digital strategy  to support international consultant</t>
  </si>
  <si>
    <t>Output 4.1: Workshop on digita strategy</t>
  </si>
  <si>
    <t>Output 4.2: Contractor for Minigrids Digital Platform</t>
  </si>
  <si>
    <t>Output 1.3: 1 international expert on capacity-building</t>
  </si>
  <si>
    <t xml:space="preserve">Output 1.3: Local capacity-building and training  expert to provide support to interenational consultant for capacity-building trainings </t>
  </si>
  <si>
    <t>Output 1.3: Contractor to provide material &amp; goods relalted to capacity buidling of r institutional stakeholders</t>
  </si>
  <si>
    <t>Output 1.3: Contractor for venue and related servies for training of institutional stakeholders around tariffs, procuremenrt/tenders, etc.</t>
  </si>
  <si>
    <t>Output 2.1: International Legal Expert to support prepartion of tenders and contracting on the pilot projects</t>
  </si>
  <si>
    <t>Output 2.3: Contractor for supplies for industry association</t>
  </si>
  <si>
    <t>Output 2.3: A firm will be hired to develop/design communication collaterals for the association such as website, deck, etc. for the industry association</t>
  </si>
  <si>
    <t>Output 4.3: Local consultant  for QAMF</t>
  </si>
  <si>
    <t>Output 4.3: International QAM and MRV expert in minigrids</t>
  </si>
  <si>
    <t>Output 4.4: Inception workshop</t>
  </si>
  <si>
    <t>Output 4.6: Contractor for CoP / Knowledge Networks/industry association</t>
  </si>
  <si>
    <t>PMU: Project Manager</t>
  </si>
  <si>
    <t>PMU: Driver</t>
  </si>
  <si>
    <t>PMU: Local Finance  and admin Expert</t>
  </si>
  <si>
    <t>Output 4.4: Materials and goods for M&amp;E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</si>
</sst>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charset val="162"/>
      <scheme val="minor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b/>
      <sz val="16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2"/>
      <color rgb="FF000000"/>
      <name val="Arial Narrow"/>
      <family val="2"/>
    </font>
    <font>
      <sz val="8"/>
      <name val="Calibri"/>
      <family val="2"/>
      <charset val="162"/>
      <scheme val="minor"/>
    </font>
    <font>
      <b/>
      <sz val="1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14" fontId="2" fillId="5" borderId="14" xfId="0" applyNumberFormat="1" applyFont="1" applyFill="1" applyBorder="1" applyAlignment="1">
      <alignment horizontal="center" vertical="top" wrapText="1"/>
    </xf>
    <xf numFmtId="14" fontId="2" fillId="5" borderId="15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4" fontId="2" fillId="0" borderId="14" xfId="0" applyNumberFormat="1" applyFont="1" applyFill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14" fontId="2" fillId="0" borderId="14" xfId="0" applyNumberFormat="1" applyFont="1" applyBorder="1" applyAlignment="1">
      <alignment horizontal="center" vertical="top"/>
    </xf>
    <xf numFmtId="14" fontId="2" fillId="3" borderId="14" xfId="0" applyNumberFormat="1" applyFont="1" applyFill="1" applyBorder="1" applyAlignment="1">
      <alignment horizontal="center" vertical="top" wrapText="1"/>
    </xf>
    <xf numFmtId="1" fontId="2" fillId="3" borderId="14" xfId="0" applyNumberFormat="1" applyFont="1" applyFill="1" applyBorder="1" applyAlignment="1">
      <alignment horizontal="center" vertical="top" wrapText="1"/>
    </xf>
    <xf numFmtId="14" fontId="2" fillId="2" borderId="13" xfId="0" applyNumberFormat="1" applyFont="1" applyFill="1" applyBorder="1" applyAlignment="1">
      <alignment horizontal="center" vertical="top" wrapText="1"/>
    </xf>
    <xf numFmtId="164" fontId="2" fillId="2" borderId="13" xfId="0" applyNumberFormat="1" applyFont="1" applyFill="1" applyBorder="1" applyAlignment="1">
      <alignment horizontal="center" vertical="top" wrapText="1"/>
    </xf>
    <xf numFmtId="0" fontId="2" fillId="7" borderId="15" xfId="0" applyFont="1" applyFill="1" applyBorder="1" applyAlignment="1">
      <alignment horizontal="center" vertical="top" wrapText="1"/>
    </xf>
    <xf numFmtId="14" fontId="2" fillId="5" borderId="13" xfId="0" applyNumberFormat="1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/>
    </xf>
    <xf numFmtId="4" fontId="2" fillId="0" borderId="0" xfId="0" applyNumberFormat="1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49" fontId="2" fillId="0" borderId="14" xfId="0" quotePrefix="1" applyNumberFormat="1" applyFont="1" applyFill="1" applyBorder="1" applyAlignment="1">
      <alignment horizontal="center" vertical="top"/>
    </xf>
    <xf numFmtId="14" fontId="2" fillId="0" borderId="14" xfId="0" applyNumberFormat="1" applyFont="1" applyFill="1" applyBorder="1" applyAlignment="1">
      <alignment horizontal="center" vertical="top"/>
    </xf>
    <xf numFmtId="4" fontId="1" fillId="0" borderId="14" xfId="0" applyNumberFormat="1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top" wrapText="1"/>
    </xf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quotePrefix="1" applyFont="1" applyFill="1" applyBorder="1" applyAlignment="1"/>
    <xf numFmtId="0" fontId="2" fillId="0" borderId="2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12" fillId="0" borderId="16" xfId="0" applyFont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/>
    </xf>
    <xf numFmtId="14" fontId="2" fillId="5" borderId="13" xfId="0" quotePrefix="1" applyNumberFormat="1" applyFont="1" applyFill="1" applyBorder="1" applyAlignment="1">
      <alignment horizontal="center" vertical="top" wrapText="1"/>
    </xf>
    <xf numFmtId="14" fontId="12" fillId="5" borderId="13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4" xfId="0" quotePrefix="1" applyNumberFormat="1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14" fontId="1" fillId="0" borderId="14" xfId="0" applyNumberFormat="1" applyFont="1" applyFill="1" applyBorder="1" applyAlignment="1">
      <alignment horizontal="center" vertical="top"/>
    </xf>
    <xf numFmtId="14" fontId="1" fillId="0" borderId="14" xfId="0" applyNumberFormat="1" applyFont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 wrapText="1"/>
    </xf>
    <xf numFmtId="14" fontId="1" fillId="3" borderId="14" xfId="0" applyNumberFormat="1" applyFont="1" applyFill="1" applyBorder="1" applyAlignment="1">
      <alignment horizontal="center" vertical="top" wrapText="1"/>
    </xf>
    <xf numFmtId="1" fontId="1" fillId="3" borderId="14" xfId="0" applyNumberFormat="1" applyFont="1" applyFill="1" applyBorder="1" applyAlignment="1">
      <alignment horizontal="center" vertical="top" wrapText="1"/>
    </xf>
    <xf numFmtId="14" fontId="1" fillId="2" borderId="13" xfId="0" applyNumberFormat="1" applyFont="1" applyFill="1" applyBorder="1" applyAlignment="1">
      <alignment horizontal="center" vertical="top" wrapText="1"/>
    </xf>
    <xf numFmtId="164" fontId="1" fillId="2" borderId="13" xfId="0" applyNumberFormat="1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14" fontId="1" fillId="5" borderId="13" xfId="0" applyNumberFormat="1" applyFont="1" applyFill="1" applyBorder="1" applyAlignment="1">
      <alignment horizontal="center" vertical="top" wrapText="1"/>
    </xf>
    <xf numFmtId="14" fontId="1" fillId="5" borderId="1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4" fontId="2" fillId="0" borderId="29" xfId="0" applyNumberFormat="1" applyFont="1" applyFill="1" applyBorder="1" applyAlignment="1">
      <alignment horizontal="center" vertical="top"/>
    </xf>
    <xf numFmtId="4" fontId="10" fillId="0" borderId="0" xfId="0" applyNumberFormat="1" applyFont="1" applyFill="1" applyBorder="1" applyAlignment="1">
      <alignment horizontal="center"/>
    </xf>
    <xf numFmtId="4" fontId="2" fillId="0" borderId="20" xfId="0" applyNumberFormat="1" applyFont="1" applyFill="1" applyBorder="1" applyAlignment="1">
      <alignment horizontal="center" vertical="top"/>
    </xf>
    <xf numFmtId="4" fontId="14" fillId="8" borderId="6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13" borderId="24" xfId="0" quotePrefix="1" applyFont="1" applyFill="1" applyBorder="1" applyAlignment="1">
      <alignment horizontal="left" vertical="top" wrapText="1"/>
    </xf>
    <xf numFmtId="0" fontId="2" fillId="13" borderId="25" xfId="0" applyFont="1" applyFill="1" applyBorder="1" applyAlignment="1">
      <alignment horizontal="left" vertical="top"/>
    </xf>
    <xf numFmtId="0" fontId="2" fillId="13" borderId="27" xfId="0" applyFont="1" applyFill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2" fillId="11" borderId="24" xfId="0" quotePrefix="1" applyFont="1" applyFill="1" applyBorder="1" applyAlignment="1">
      <alignment horizontal="left" vertical="top" wrapText="1"/>
    </xf>
    <xf numFmtId="0" fontId="2" fillId="11" borderId="25" xfId="0" applyFont="1" applyFill="1" applyBorder="1" applyAlignment="1">
      <alignment horizontal="left" vertical="top"/>
    </xf>
    <xf numFmtId="0" fontId="2" fillId="11" borderId="27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left" vertical="center" wrapText="1"/>
    </xf>
    <xf numFmtId="0" fontId="11" fillId="12" borderId="23" xfId="0" applyFont="1" applyFill="1" applyBorder="1" applyAlignment="1">
      <alignment horizontal="left" vertical="center" wrapText="1"/>
    </xf>
    <xf numFmtId="0" fontId="2" fillId="10" borderId="24" xfId="0" quotePrefix="1" applyFont="1" applyFill="1" applyBorder="1" applyAlignment="1">
      <alignment horizontal="left" vertical="top" wrapText="1"/>
    </xf>
    <xf numFmtId="0" fontId="2" fillId="10" borderId="25" xfId="0" applyFont="1" applyFill="1" applyBorder="1" applyAlignment="1">
      <alignment horizontal="left" vertical="top"/>
    </xf>
    <xf numFmtId="0" fontId="2" fillId="10" borderId="27" xfId="0" applyFont="1" applyFill="1" applyBorder="1" applyAlignment="1">
      <alignment horizontal="left" vertical="top"/>
    </xf>
    <xf numFmtId="0" fontId="2" fillId="9" borderId="24" xfId="0" quotePrefix="1" applyFont="1" applyFill="1" applyBorder="1" applyAlignment="1">
      <alignment horizontal="left" vertical="center" wrapText="1"/>
    </xf>
    <xf numFmtId="0" fontId="2" fillId="9" borderId="25" xfId="0" applyFont="1" applyFill="1" applyBorder="1" applyAlignment="1">
      <alignment horizontal="left" vertical="center" wrapText="1"/>
    </xf>
    <xf numFmtId="0" fontId="2" fillId="9" borderId="27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14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2" fillId="0" borderId="16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gokhan.resuloglu/AppData/Local/Microsoft/Windows/Temporary%20Internet%20Files/Content.Outlook/JN58VVF2/FBR_PROCUREMENT%20PLAN_Feb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ods, Corp.Serv., Works"/>
      <sheetName val="Ref_Proc."/>
      <sheetName val="IC"/>
      <sheetName val="Ref_IC"/>
    </sheetNames>
    <sheetDataSet>
      <sheetData sheetId="0" refreshError="1"/>
      <sheetData sheetId="1">
        <row r="2">
          <cell r="B2" t="str">
            <v>Single Stage</v>
          </cell>
        </row>
        <row r="3">
          <cell r="B3" t="str">
            <v>Two stage</v>
          </cell>
        </row>
        <row r="4">
          <cell r="B4" t="str">
            <v>Two stage with Combined Weights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S66"/>
  <sheetViews>
    <sheetView showGridLines="0" tabSelected="1" topLeftCell="A2" zoomScale="86" zoomScaleNormal="86" workbookViewId="0">
      <pane ySplit="7" topLeftCell="A9" activePane="bottomLeft" state="frozen"/>
      <selection activeCell="A2" sqref="A2"/>
      <selection pane="bottomLeft" activeCell="E12" sqref="E12"/>
    </sheetView>
  </sheetViews>
  <sheetFormatPr baseColWidth="10" defaultColWidth="9.1640625" defaultRowHeight="15" x14ac:dyDescent="0.2"/>
  <cols>
    <col min="1" max="1" width="9.5" style="6" customWidth="1"/>
    <col min="2" max="2" width="20.5" style="6" bestFit="1" customWidth="1"/>
    <col min="3" max="3" width="9" style="6" customWidth="1"/>
    <col min="4" max="4" width="16.5" style="6" bestFit="1" customWidth="1"/>
    <col min="5" max="5" width="49.6640625" style="6" customWidth="1"/>
    <col min="6" max="7" width="19" style="6" customWidth="1"/>
    <col min="8" max="8" width="17.1640625" style="6" customWidth="1"/>
    <col min="9" max="9" width="15.5" style="6" customWidth="1"/>
    <col min="10" max="10" width="16.5" style="6" customWidth="1"/>
    <col min="11" max="11" width="12.83203125" style="6" customWidth="1"/>
    <col min="12" max="12" width="15.1640625" style="6" customWidth="1"/>
    <col min="13" max="13" width="27.83203125" style="6" customWidth="1"/>
    <col min="14" max="14" width="12.5" style="6" customWidth="1"/>
    <col min="15" max="15" width="15.5" style="6" customWidth="1"/>
    <col min="16" max="16" width="15" style="6" customWidth="1"/>
    <col min="17" max="17" width="8.5" style="6" customWidth="1"/>
    <col min="18" max="18" width="13.5" style="6" customWidth="1"/>
    <col min="19" max="19" width="10.1640625" style="6" bestFit="1" customWidth="1"/>
    <col min="20" max="22" width="9.1640625" style="6"/>
    <col min="23" max="23" width="20.1640625" style="6" customWidth="1"/>
    <col min="24" max="24" width="12.5" style="6" customWidth="1"/>
    <col min="25" max="25" width="10.5" style="6" customWidth="1"/>
    <col min="26" max="26" width="9.1640625" style="6" customWidth="1"/>
    <col min="27" max="16384" width="9.1640625" style="8"/>
  </cols>
  <sheetData>
    <row r="1" spans="1:45" x14ac:dyDescent="0.2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45" ht="26.25" customHeight="1" x14ac:dyDescent="0.25">
      <c r="C2" s="52" t="s">
        <v>73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45" s="10" customFormat="1" ht="26.25" customHeight="1" x14ac:dyDescent="0.2">
      <c r="A3" s="9"/>
      <c r="B3" s="9"/>
      <c r="C3" s="54" t="s">
        <v>76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45" s="10" customFormat="1" ht="26.25" customHeight="1" x14ac:dyDescent="0.2">
      <c r="A4" s="9"/>
      <c r="B4" s="9"/>
      <c r="C4" s="54" t="s">
        <v>75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45" s="10" customFormat="1" ht="26.25" customHeight="1" x14ac:dyDescent="0.2">
      <c r="A5" s="9"/>
      <c r="B5" s="9"/>
      <c r="C5" s="54" t="s">
        <v>74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45" ht="16" thickBot="1" x14ac:dyDescent="0.25"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45" s="3" customFormat="1" ht="71.25" customHeight="1" thickBot="1" x14ac:dyDescent="0.25">
      <c r="A7" s="4"/>
      <c r="B7" s="107" t="s">
        <v>21</v>
      </c>
      <c r="C7" s="107" t="s">
        <v>22</v>
      </c>
      <c r="D7" s="107" t="s">
        <v>19</v>
      </c>
      <c r="E7" s="107" t="s">
        <v>20</v>
      </c>
      <c r="F7" s="58"/>
      <c r="G7" s="58"/>
      <c r="H7" s="107" t="s">
        <v>29</v>
      </c>
      <c r="I7" s="107" t="s">
        <v>28</v>
      </c>
      <c r="J7" s="107" t="s">
        <v>39</v>
      </c>
      <c r="K7" s="107" t="s">
        <v>26</v>
      </c>
      <c r="L7" s="109" t="s">
        <v>33</v>
      </c>
      <c r="M7" s="110"/>
      <c r="N7" s="111" t="s">
        <v>35</v>
      </c>
      <c r="O7" s="111"/>
      <c r="P7" s="111"/>
      <c r="Q7" s="112"/>
      <c r="R7" s="102" t="s">
        <v>36</v>
      </c>
      <c r="S7" s="103"/>
      <c r="T7" s="103"/>
      <c r="U7" s="103"/>
      <c r="V7" s="104"/>
      <c r="W7" s="12" t="s">
        <v>45</v>
      </c>
      <c r="X7" s="105" t="s">
        <v>44</v>
      </c>
      <c r="Y7" s="105"/>
      <c r="Z7" s="106"/>
      <c r="AA7" s="113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</row>
    <row r="8" spans="1:45" s="2" customFormat="1" ht="168.75" customHeight="1" thickBot="1" x14ac:dyDescent="0.25">
      <c r="A8" s="5"/>
      <c r="B8" s="108"/>
      <c r="C8" s="108"/>
      <c r="D8" s="108"/>
      <c r="E8" s="108"/>
      <c r="F8" s="59" t="s">
        <v>57</v>
      </c>
      <c r="G8" s="59" t="s">
        <v>58</v>
      </c>
      <c r="H8" s="108"/>
      <c r="I8" s="108"/>
      <c r="J8" s="108"/>
      <c r="K8" s="108"/>
      <c r="L8" s="13" t="s">
        <v>40</v>
      </c>
      <c r="M8" s="14" t="s">
        <v>0</v>
      </c>
      <c r="N8" s="16" t="s">
        <v>18</v>
      </c>
      <c r="O8" s="15" t="s">
        <v>42</v>
      </c>
      <c r="P8" s="16" t="s">
        <v>43</v>
      </c>
      <c r="Q8" s="17" t="s">
        <v>9</v>
      </c>
      <c r="R8" s="18" t="s">
        <v>41</v>
      </c>
      <c r="S8" s="19" t="s">
        <v>80</v>
      </c>
      <c r="T8" s="19" t="s">
        <v>48</v>
      </c>
      <c r="U8" s="19" t="s">
        <v>10</v>
      </c>
      <c r="V8" s="20" t="s">
        <v>11</v>
      </c>
      <c r="W8" s="21" t="s">
        <v>7</v>
      </c>
      <c r="X8" s="19" t="s">
        <v>25</v>
      </c>
      <c r="Y8" s="19" t="s">
        <v>23</v>
      </c>
      <c r="Z8" s="22" t="s">
        <v>27</v>
      </c>
      <c r="AA8" s="118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20"/>
    </row>
    <row r="9" spans="1:45" s="29" customFormat="1" ht="76" customHeight="1" x14ac:dyDescent="0.2">
      <c r="A9" s="23">
        <v>1</v>
      </c>
      <c r="B9" s="31" t="s">
        <v>55</v>
      </c>
      <c r="C9" s="48" t="s">
        <v>56</v>
      </c>
      <c r="D9" s="24" t="s">
        <v>37</v>
      </c>
      <c r="E9" s="130" t="s">
        <v>91</v>
      </c>
      <c r="F9" s="24">
        <f>2*7</f>
        <v>14</v>
      </c>
      <c r="G9" s="24">
        <v>700</v>
      </c>
      <c r="H9" s="30">
        <f>F9*G9</f>
        <v>9800</v>
      </c>
      <c r="I9" s="30">
        <f>H9</f>
        <v>9800</v>
      </c>
      <c r="J9" s="49">
        <v>44561</v>
      </c>
      <c r="K9" s="24" t="s">
        <v>59</v>
      </c>
      <c r="L9" s="32"/>
      <c r="M9" s="24" t="s">
        <v>77</v>
      </c>
      <c r="N9" s="25" t="s">
        <v>17</v>
      </c>
      <c r="O9" s="33">
        <v>44459</v>
      </c>
      <c r="P9" s="33">
        <v>44480</v>
      </c>
      <c r="Q9" s="34">
        <v>21</v>
      </c>
      <c r="R9" s="35">
        <f>O9</f>
        <v>44459</v>
      </c>
      <c r="S9" s="36" t="s">
        <v>13</v>
      </c>
      <c r="T9" s="26" t="s">
        <v>14</v>
      </c>
      <c r="U9" s="26" t="s">
        <v>13</v>
      </c>
      <c r="V9" s="26" t="s">
        <v>13</v>
      </c>
      <c r="W9" s="37" t="s">
        <v>81</v>
      </c>
      <c r="X9" s="65" t="s">
        <v>82</v>
      </c>
      <c r="Y9" s="27" t="s">
        <v>47</v>
      </c>
      <c r="Z9" s="28" t="s">
        <v>47</v>
      </c>
      <c r="AA9" s="115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7"/>
    </row>
    <row r="10" spans="1:45" s="29" customFormat="1" ht="51" x14ac:dyDescent="0.2">
      <c r="A10" s="23">
        <v>2</v>
      </c>
      <c r="B10" s="31" t="s">
        <v>55</v>
      </c>
      <c r="C10" s="48" t="s">
        <v>56</v>
      </c>
      <c r="D10" s="24" t="s">
        <v>37</v>
      </c>
      <c r="E10" s="130" t="s">
        <v>92</v>
      </c>
      <c r="F10" s="24">
        <v>12</v>
      </c>
      <c r="G10" s="24">
        <v>700</v>
      </c>
      <c r="H10" s="30">
        <f t="shared" ref="H10:H50" si="0">F10*G10</f>
        <v>8400</v>
      </c>
      <c r="I10" s="30">
        <f t="shared" ref="I10:I50" si="1">H10</f>
        <v>8400</v>
      </c>
      <c r="J10" s="49">
        <v>44926</v>
      </c>
      <c r="K10" s="24" t="s">
        <v>59</v>
      </c>
      <c r="L10" s="32"/>
      <c r="M10" s="24" t="s">
        <v>77</v>
      </c>
      <c r="N10" s="25" t="s">
        <v>17</v>
      </c>
      <c r="O10" s="33">
        <v>44459</v>
      </c>
      <c r="P10" s="33">
        <v>44480</v>
      </c>
      <c r="Q10" s="34">
        <v>21</v>
      </c>
      <c r="R10" s="35">
        <f t="shared" ref="R10:R50" si="2">O10</f>
        <v>44459</v>
      </c>
      <c r="S10" s="36" t="s">
        <v>13</v>
      </c>
      <c r="T10" s="36" t="s">
        <v>14</v>
      </c>
      <c r="U10" s="36" t="s">
        <v>13</v>
      </c>
      <c r="V10" s="26" t="s">
        <v>13</v>
      </c>
      <c r="W10" s="37" t="s">
        <v>81</v>
      </c>
      <c r="X10" s="65" t="s">
        <v>82</v>
      </c>
      <c r="Y10" s="38" t="s">
        <v>47</v>
      </c>
      <c r="Z10" s="28" t="s">
        <v>47</v>
      </c>
      <c r="AA10" s="121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5"/>
    </row>
    <row r="11" spans="1:45" s="133" customFormat="1" ht="51" x14ac:dyDescent="0.2">
      <c r="A11" s="129">
        <f>A10+1</f>
        <v>3</v>
      </c>
      <c r="B11" s="31" t="s">
        <v>55</v>
      </c>
      <c r="C11" s="48" t="s">
        <v>56</v>
      </c>
      <c r="D11" s="24" t="s">
        <v>37</v>
      </c>
      <c r="E11" s="130" t="s">
        <v>118</v>
      </c>
      <c r="F11" s="130">
        <v>20</v>
      </c>
      <c r="G11" s="130">
        <v>700</v>
      </c>
      <c r="H11" s="30">
        <v>0</v>
      </c>
      <c r="I11" s="30">
        <v>0</v>
      </c>
      <c r="J11" s="49" t="s">
        <v>71</v>
      </c>
      <c r="K11" s="130" t="s">
        <v>59</v>
      </c>
      <c r="L11" s="49"/>
      <c r="M11" s="130" t="s">
        <v>77</v>
      </c>
      <c r="N11" s="25" t="s">
        <v>17</v>
      </c>
      <c r="O11" s="33">
        <v>44459</v>
      </c>
      <c r="P11" s="33">
        <v>44480</v>
      </c>
      <c r="Q11" s="34">
        <v>21</v>
      </c>
      <c r="R11" s="35">
        <f t="shared" ref="R11" si="3">O11</f>
        <v>44459</v>
      </c>
      <c r="S11" s="36" t="s">
        <v>13</v>
      </c>
      <c r="T11" s="36" t="s">
        <v>14</v>
      </c>
      <c r="U11" s="36" t="s">
        <v>13</v>
      </c>
      <c r="V11" s="26" t="s">
        <v>13</v>
      </c>
      <c r="W11" s="37" t="s">
        <v>81</v>
      </c>
      <c r="X11" s="65" t="s">
        <v>82</v>
      </c>
      <c r="Y11" s="38" t="s">
        <v>47</v>
      </c>
      <c r="Z11" s="28" t="s">
        <v>47</v>
      </c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2"/>
    </row>
    <row r="12" spans="1:45" s="29" customFormat="1" ht="51" x14ac:dyDescent="0.2">
      <c r="A12" s="23">
        <f t="shared" ref="A12:A50" si="4">A11+1</f>
        <v>4</v>
      </c>
      <c r="B12" s="63" t="s">
        <v>55</v>
      </c>
      <c r="C12" s="48" t="s">
        <v>56</v>
      </c>
      <c r="D12" s="24" t="s">
        <v>37</v>
      </c>
      <c r="E12" s="130" t="s">
        <v>93</v>
      </c>
      <c r="F12" s="24">
        <v>20</v>
      </c>
      <c r="G12" s="24">
        <v>700</v>
      </c>
      <c r="H12" s="30">
        <f t="shared" si="0"/>
        <v>14000</v>
      </c>
      <c r="I12" s="30">
        <f t="shared" si="1"/>
        <v>14000</v>
      </c>
      <c r="J12" s="49">
        <v>44925</v>
      </c>
      <c r="K12" s="24" t="s">
        <v>59</v>
      </c>
      <c r="L12" s="32"/>
      <c r="M12" s="24" t="s">
        <v>77</v>
      </c>
      <c r="N12" s="25" t="s">
        <v>17</v>
      </c>
      <c r="O12" s="33">
        <v>44459</v>
      </c>
      <c r="P12" s="33">
        <v>44480</v>
      </c>
      <c r="Q12" s="34">
        <v>21</v>
      </c>
      <c r="R12" s="35">
        <f t="shared" si="2"/>
        <v>44459</v>
      </c>
      <c r="S12" s="36" t="s">
        <v>13</v>
      </c>
      <c r="T12" s="26" t="s">
        <v>14</v>
      </c>
      <c r="U12" s="26" t="s">
        <v>13</v>
      </c>
      <c r="V12" s="26" t="s">
        <v>13</v>
      </c>
      <c r="W12" s="37" t="s">
        <v>81</v>
      </c>
      <c r="X12" s="65" t="s">
        <v>82</v>
      </c>
      <c r="Y12" s="38" t="s">
        <v>47</v>
      </c>
      <c r="Z12" s="28" t="s">
        <v>47</v>
      </c>
      <c r="AA12" s="122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4"/>
    </row>
    <row r="13" spans="1:45" s="29" customFormat="1" ht="51" x14ac:dyDescent="0.2">
      <c r="A13" s="23">
        <f t="shared" si="4"/>
        <v>5</v>
      </c>
      <c r="B13" s="63" t="s">
        <v>55</v>
      </c>
      <c r="C13" s="48" t="s">
        <v>56</v>
      </c>
      <c r="D13" s="39" t="s">
        <v>37</v>
      </c>
      <c r="E13" s="130" t="s">
        <v>97</v>
      </c>
      <c r="F13" s="24">
        <v>10</v>
      </c>
      <c r="G13" s="24">
        <v>700</v>
      </c>
      <c r="H13" s="30">
        <f t="shared" si="0"/>
        <v>7000</v>
      </c>
      <c r="I13" s="30">
        <f t="shared" si="1"/>
        <v>7000</v>
      </c>
      <c r="J13" s="49">
        <v>44925</v>
      </c>
      <c r="K13" s="24" t="s">
        <v>59</v>
      </c>
      <c r="L13" s="32"/>
      <c r="M13" s="24" t="s">
        <v>77</v>
      </c>
      <c r="N13" s="25" t="s">
        <v>17</v>
      </c>
      <c r="O13" s="33">
        <v>44459</v>
      </c>
      <c r="P13" s="33">
        <v>44480</v>
      </c>
      <c r="Q13" s="34">
        <v>21</v>
      </c>
      <c r="R13" s="35">
        <f t="shared" si="2"/>
        <v>44459</v>
      </c>
      <c r="S13" s="36" t="s">
        <v>13</v>
      </c>
      <c r="T13" s="26" t="s">
        <v>14</v>
      </c>
      <c r="U13" s="26" t="s">
        <v>14</v>
      </c>
      <c r="V13" s="26" t="s">
        <v>14</v>
      </c>
      <c r="W13" s="37" t="s">
        <v>81</v>
      </c>
      <c r="X13" s="65" t="s">
        <v>82</v>
      </c>
      <c r="Y13" s="38" t="s">
        <v>47</v>
      </c>
      <c r="Z13" s="28" t="s">
        <v>47</v>
      </c>
      <c r="AA13" s="93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5"/>
    </row>
    <row r="14" spans="1:45" s="29" customFormat="1" ht="51" x14ac:dyDescent="0.2">
      <c r="A14" s="23">
        <f t="shared" si="4"/>
        <v>6</v>
      </c>
      <c r="B14" s="63" t="s">
        <v>55</v>
      </c>
      <c r="C14" s="48" t="s">
        <v>56</v>
      </c>
      <c r="D14" s="39" t="s">
        <v>37</v>
      </c>
      <c r="E14" s="141" t="s">
        <v>94</v>
      </c>
      <c r="F14" s="39">
        <v>20</v>
      </c>
      <c r="G14" s="39">
        <v>300</v>
      </c>
      <c r="H14" s="30">
        <f t="shared" si="0"/>
        <v>6000</v>
      </c>
      <c r="I14" s="30">
        <f t="shared" si="1"/>
        <v>6000</v>
      </c>
      <c r="J14" s="49">
        <v>44742</v>
      </c>
      <c r="K14" s="24" t="s">
        <v>59</v>
      </c>
      <c r="L14" s="32"/>
      <c r="M14" s="24" t="s">
        <v>77</v>
      </c>
      <c r="N14" s="25" t="s">
        <v>16</v>
      </c>
      <c r="O14" s="33">
        <v>44459</v>
      </c>
      <c r="P14" s="33">
        <v>44480</v>
      </c>
      <c r="Q14" s="34">
        <v>21</v>
      </c>
      <c r="R14" s="35">
        <f t="shared" si="2"/>
        <v>44459</v>
      </c>
      <c r="S14" s="36" t="s">
        <v>13</v>
      </c>
      <c r="T14" s="26" t="s">
        <v>14</v>
      </c>
      <c r="U14" s="26" t="s">
        <v>13</v>
      </c>
      <c r="V14" s="26" t="s">
        <v>14</v>
      </c>
      <c r="W14" s="37" t="s">
        <v>81</v>
      </c>
      <c r="X14" s="66" t="s">
        <v>82</v>
      </c>
      <c r="Y14" s="38" t="s">
        <v>47</v>
      </c>
      <c r="Z14" s="28" t="s">
        <v>47</v>
      </c>
      <c r="AA14" s="87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9"/>
    </row>
    <row r="15" spans="1:45" s="29" customFormat="1" ht="49.5" customHeight="1" x14ac:dyDescent="0.2">
      <c r="A15" s="23">
        <f t="shared" si="4"/>
        <v>7</v>
      </c>
      <c r="B15" s="63" t="s">
        <v>55</v>
      </c>
      <c r="C15" s="48" t="s">
        <v>56</v>
      </c>
      <c r="D15" s="24" t="s">
        <v>38</v>
      </c>
      <c r="E15" s="130" t="s">
        <v>95</v>
      </c>
      <c r="F15" s="24">
        <v>20</v>
      </c>
      <c r="G15" s="24">
        <v>300</v>
      </c>
      <c r="H15" s="30">
        <f t="shared" si="0"/>
        <v>6000</v>
      </c>
      <c r="I15" s="30">
        <f t="shared" si="1"/>
        <v>6000</v>
      </c>
      <c r="J15" s="49">
        <v>44926</v>
      </c>
      <c r="K15" s="24" t="s">
        <v>59</v>
      </c>
      <c r="L15" s="32"/>
      <c r="M15" s="24" t="s">
        <v>77</v>
      </c>
      <c r="N15" s="25" t="s">
        <v>16</v>
      </c>
      <c r="O15" s="33">
        <v>44459</v>
      </c>
      <c r="P15" s="33">
        <v>44634</v>
      </c>
      <c r="Q15" s="34">
        <v>60</v>
      </c>
      <c r="R15" s="35">
        <f t="shared" si="2"/>
        <v>44459</v>
      </c>
      <c r="S15" s="36" t="s">
        <v>13</v>
      </c>
      <c r="T15" s="51" t="s">
        <v>14</v>
      </c>
      <c r="U15" s="26" t="s">
        <v>13</v>
      </c>
      <c r="V15" s="26" t="s">
        <v>14</v>
      </c>
      <c r="W15" s="37" t="s">
        <v>81</v>
      </c>
      <c r="X15" s="66" t="s">
        <v>82</v>
      </c>
      <c r="Y15" s="38" t="s">
        <v>47</v>
      </c>
      <c r="Z15" s="28" t="s">
        <v>47</v>
      </c>
      <c r="AA15" s="90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2"/>
    </row>
    <row r="16" spans="1:45" s="133" customFormat="1" ht="51" x14ac:dyDescent="0.2">
      <c r="A16" s="23">
        <f t="shared" si="4"/>
        <v>8</v>
      </c>
      <c r="B16" s="134" t="s">
        <v>55</v>
      </c>
      <c r="C16" s="48" t="s">
        <v>56</v>
      </c>
      <c r="D16" s="130" t="s">
        <v>37</v>
      </c>
      <c r="E16" s="130" t="s">
        <v>119</v>
      </c>
      <c r="F16" s="130">
        <v>20</v>
      </c>
      <c r="G16" s="130">
        <v>300</v>
      </c>
      <c r="H16" s="30">
        <f t="shared" si="0"/>
        <v>6000</v>
      </c>
      <c r="I16" s="30">
        <f t="shared" si="1"/>
        <v>6000</v>
      </c>
      <c r="J16" s="49" t="s">
        <v>72</v>
      </c>
      <c r="K16" s="130" t="s">
        <v>59</v>
      </c>
      <c r="L16" s="49"/>
      <c r="M16" s="130" t="s">
        <v>77</v>
      </c>
      <c r="N16" s="25" t="s">
        <v>16</v>
      </c>
      <c r="O16" s="33">
        <v>44459</v>
      </c>
      <c r="P16" s="33">
        <v>44480</v>
      </c>
      <c r="Q16" s="34">
        <v>21</v>
      </c>
      <c r="R16" s="35">
        <f t="shared" ref="R16" si="5">O16</f>
        <v>44459</v>
      </c>
      <c r="S16" s="36" t="s">
        <v>13</v>
      </c>
      <c r="T16" s="26" t="s">
        <v>14</v>
      </c>
      <c r="U16" s="26" t="s">
        <v>13</v>
      </c>
      <c r="V16" s="26" t="s">
        <v>14</v>
      </c>
      <c r="W16" s="37" t="s">
        <v>81</v>
      </c>
      <c r="X16" s="66" t="s">
        <v>82</v>
      </c>
      <c r="Y16" s="38" t="s">
        <v>47</v>
      </c>
      <c r="Z16" s="28" t="s">
        <v>47</v>
      </c>
      <c r="AA16" s="135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7"/>
    </row>
    <row r="17" spans="1:45" s="29" customFormat="1" ht="51" x14ac:dyDescent="0.2">
      <c r="A17" s="23">
        <f t="shared" si="4"/>
        <v>9</v>
      </c>
      <c r="B17" s="63" t="s">
        <v>55</v>
      </c>
      <c r="C17" s="48" t="s">
        <v>56</v>
      </c>
      <c r="D17" s="24" t="s">
        <v>37</v>
      </c>
      <c r="E17" s="130" t="s">
        <v>96</v>
      </c>
      <c r="F17" s="24">
        <v>20</v>
      </c>
      <c r="G17" s="24">
        <v>300</v>
      </c>
      <c r="H17" s="30">
        <f t="shared" si="0"/>
        <v>6000</v>
      </c>
      <c r="I17" s="30">
        <f t="shared" si="1"/>
        <v>6000</v>
      </c>
      <c r="J17" s="49">
        <v>44895</v>
      </c>
      <c r="K17" s="24" t="s">
        <v>59</v>
      </c>
      <c r="L17" s="32"/>
      <c r="M17" s="24" t="s">
        <v>77</v>
      </c>
      <c r="N17" s="25" t="s">
        <v>16</v>
      </c>
      <c r="O17" s="33">
        <v>44459</v>
      </c>
      <c r="P17" s="33">
        <v>44480</v>
      </c>
      <c r="Q17" s="34">
        <v>21</v>
      </c>
      <c r="R17" s="35">
        <f t="shared" si="2"/>
        <v>44459</v>
      </c>
      <c r="S17" s="36" t="s">
        <v>13</v>
      </c>
      <c r="T17" s="51" t="s">
        <v>14</v>
      </c>
      <c r="U17" s="26" t="s">
        <v>13</v>
      </c>
      <c r="V17" s="26" t="s">
        <v>14</v>
      </c>
      <c r="W17" s="37" t="s">
        <v>81</v>
      </c>
      <c r="X17" s="66" t="s">
        <v>82</v>
      </c>
      <c r="Y17" s="38" t="s">
        <v>47</v>
      </c>
      <c r="Z17" s="28" t="s">
        <v>47</v>
      </c>
      <c r="AA17" s="93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5"/>
    </row>
    <row r="18" spans="1:45" s="29" customFormat="1" ht="51" x14ac:dyDescent="0.2">
      <c r="A18" s="23">
        <f t="shared" si="4"/>
        <v>10</v>
      </c>
      <c r="B18" s="63" t="s">
        <v>55</v>
      </c>
      <c r="C18" s="48" t="s">
        <v>56</v>
      </c>
      <c r="D18" s="24" t="s">
        <v>37</v>
      </c>
      <c r="E18" s="130" t="s">
        <v>98</v>
      </c>
      <c r="F18" s="24">
        <v>10</v>
      </c>
      <c r="G18" s="24">
        <v>300</v>
      </c>
      <c r="H18" s="30">
        <f>F18*G18</f>
        <v>3000</v>
      </c>
      <c r="I18" s="30">
        <f t="shared" si="1"/>
        <v>3000</v>
      </c>
      <c r="J18" s="49">
        <v>44895</v>
      </c>
      <c r="K18" s="24" t="s">
        <v>59</v>
      </c>
      <c r="L18" s="32"/>
      <c r="M18" s="24" t="s">
        <v>77</v>
      </c>
      <c r="N18" s="25" t="s">
        <v>16</v>
      </c>
      <c r="O18" s="33">
        <v>44459</v>
      </c>
      <c r="P18" s="33">
        <v>44480</v>
      </c>
      <c r="Q18" s="34">
        <v>21</v>
      </c>
      <c r="R18" s="35">
        <f t="shared" si="2"/>
        <v>44459</v>
      </c>
      <c r="S18" s="36" t="s">
        <v>13</v>
      </c>
      <c r="T18" s="51" t="s">
        <v>14</v>
      </c>
      <c r="U18" s="26" t="s">
        <v>13</v>
      </c>
      <c r="V18" s="26" t="s">
        <v>14</v>
      </c>
      <c r="W18" s="37" t="s">
        <v>81</v>
      </c>
      <c r="X18" s="66" t="s">
        <v>82</v>
      </c>
      <c r="Y18" s="38" t="s">
        <v>47</v>
      </c>
      <c r="Z18" s="28" t="s">
        <v>47</v>
      </c>
      <c r="AA18" s="87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9"/>
    </row>
    <row r="19" spans="1:45" s="133" customFormat="1" ht="51" x14ac:dyDescent="0.2">
      <c r="A19" s="23">
        <f t="shared" si="4"/>
        <v>11</v>
      </c>
      <c r="B19" s="134" t="s">
        <v>55</v>
      </c>
      <c r="C19" s="48" t="s">
        <v>61</v>
      </c>
      <c r="D19" s="130" t="s">
        <v>38</v>
      </c>
      <c r="E19" s="130" t="s">
        <v>120</v>
      </c>
      <c r="F19" s="130">
        <v>6</v>
      </c>
      <c r="G19" s="130">
        <v>1000</v>
      </c>
      <c r="H19" s="30">
        <f>F19*G19</f>
        <v>6000</v>
      </c>
      <c r="I19" s="30">
        <f t="shared" ref="I19" si="6">H19</f>
        <v>6000</v>
      </c>
      <c r="J19" s="49">
        <v>44925</v>
      </c>
      <c r="K19" s="130" t="s">
        <v>59</v>
      </c>
      <c r="L19" s="49"/>
      <c r="M19" s="130" t="s">
        <v>77</v>
      </c>
      <c r="N19" s="25" t="s">
        <v>17</v>
      </c>
      <c r="O19" s="33"/>
      <c r="P19" s="33"/>
      <c r="Q19" s="34"/>
      <c r="R19" s="35"/>
      <c r="S19" s="36"/>
      <c r="T19" s="51" t="s">
        <v>14</v>
      </c>
      <c r="U19" s="26"/>
      <c r="V19" s="26"/>
      <c r="W19" s="37" t="s">
        <v>81</v>
      </c>
      <c r="X19" s="66" t="s">
        <v>82</v>
      </c>
      <c r="Y19" s="38" t="s">
        <v>47</v>
      </c>
      <c r="Z19" s="28" t="s">
        <v>47</v>
      </c>
      <c r="AA19" s="138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40"/>
    </row>
    <row r="20" spans="1:45" s="29" customFormat="1" ht="51" x14ac:dyDescent="0.2">
      <c r="A20" s="23">
        <f t="shared" si="4"/>
        <v>12</v>
      </c>
      <c r="B20" s="63" t="s">
        <v>55</v>
      </c>
      <c r="C20" s="48" t="s">
        <v>62</v>
      </c>
      <c r="D20" s="24" t="s">
        <v>38</v>
      </c>
      <c r="E20" s="130" t="s">
        <v>99</v>
      </c>
      <c r="F20" s="24">
        <v>4</v>
      </c>
      <c r="G20" s="24">
        <v>1250</v>
      </c>
      <c r="H20" s="30">
        <f t="shared" si="0"/>
        <v>5000</v>
      </c>
      <c r="I20" s="30">
        <f t="shared" ref="I20:I27" si="7">H20</f>
        <v>5000</v>
      </c>
      <c r="J20" s="49">
        <v>44925</v>
      </c>
      <c r="K20" s="24" t="s">
        <v>59</v>
      </c>
      <c r="L20" s="32"/>
      <c r="M20" s="24" t="s">
        <v>77</v>
      </c>
      <c r="N20" s="25" t="s">
        <v>17</v>
      </c>
      <c r="O20" s="33"/>
      <c r="P20" s="33"/>
      <c r="Q20" s="34"/>
      <c r="R20" s="35"/>
      <c r="S20" s="36"/>
      <c r="T20" s="51" t="s">
        <v>14</v>
      </c>
      <c r="U20" s="26"/>
      <c r="V20" s="26"/>
      <c r="W20" s="37" t="s">
        <v>81</v>
      </c>
      <c r="X20" s="66" t="s">
        <v>82</v>
      </c>
      <c r="Y20" s="38" t="s">
        <v>47</v>
      </c>
      <c r="Z20" s="28" t="s">
        <v>47</v>
      </c>
      <c r="AA20" s="55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7"/>
    </row>
    <row r="21" spans="1:45" s="29" customFormat="1" ht="51" x14ac:dyDescent="0.2">
      <c r="A21" s="23">
        <f t="shared" si="4"/>
        <v>13</v>
      </c>
      <c r="B21" s="63" t="s">
        <v>55</v>
      </c>
      <c r="C21" s="48" t="s">
        <v>63</v>
      </c>
      <c r="D21" s="24" t="s">
        <v>38</v>
      </c>
      <c r="E21" s="130" t="s">
        <v>100</v>
      </c>
      <c r="F21" s="24">
        <v>4</v>
      </c>
      <c r="G21" s="24">
        <v>2000</v>
      </c>
      <c r="H21" s="30">
        <f t="shared" si="0"/>
        <v>8000</v>
      </c>
      <c r="I21" s="30">
        <f t="shared" si="7"/>
        <v>8000</v>
      </c>
      <c r="J21" s="49">
        <v>44925</v>
      </c>
      <c r="K21" s="24" t="s">
        <v>59</v>
      </c>
      <c r="L21" s="32"/>
      <c r="M21" s="24" t="s">
        <v>77</v>
      </c>
      <c r="N21" s="25" t="s">
        <v>17</v>
      </c>
      <c r="O21" s="33"/>
      <c r="P21" s="33"/>
      <c r="Q21" s="34"/>
      <c r="R21" s="35"/>
      <c r="S21" s="36"/>
      <c r="T21" s="51" t="s">
        <v>14</v>
      </c>
      <c r="U21" s="26"/>
      <c r="V21" s="26"/>
      <c r="W21" s="37" t="s">
        <v>81</v>
      </c>
      <c r="X21" s="38" t="s">
        <v>82</v>
      </c>
      <c r="Y21" s="38" t="s">
        <v>47</v>
      </c>
      <c r="Z21" s="28" t="s">
        <v>47</v>
      </c>
      <c r="AA21" s="55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7"/>
    </row>
    <row r="22" spans="1:45" s="29" customFormat="1" ht="51" x14ac:dyDescent="0.2">
      <c r="A22" s="23">
        <f t="shared" si="4"/>
        <v>14</v>
      </c>
      <c r="B22" s="63" t="s">
        <v>55</v>
      </c>
      <c r="C22" s="48" t="s">
        <v>64</v>
      </c>
      <c r="D22" s="24" t="s">
        <v>38</v>
      </c>
      <c r="E22" s="130" t="s">
        <v>105</v>
      </c>
      <c r="F22" s="24">
        <v>2</v>
      </c>
      <c r="G22" s="24">
        <v>750</v>
      </c>
      <c r="H22" s="30">
        <f t="shared" si="0"/>
        <v>1500</v>
      </c>
      <c r="I22" s="30">
        <f t="shared" si="7"/>
        <v>1500</v>
      </c>
      <c r="J22" s="64">
        <v>44925</v>
      </c>
      <c r="K22" s="24" t="s">
        <v>59</v>
      </c>
      <c r="L22" s="32"/>
      <c r="M22" s="24" t="s">
        <v>77</v>
      </c>
      <c r="N22" s="25" t="s">
        <v>16</v>
      </c>
      <c r="O22" s="33"/>
      <c r="P22" s="33"/>
      <c r="Q22" s="34"/>
      <c r="R22" s="35"/>
      <c r="S22" s="36"/>
      <c r="T22" s="51" t="s">
        <v>14</v>
      </c>
      <c r="U22" s="26"/>
      <c r="V22" s="26"/>
      <c r="W22" s="37" t="s">
        <v>81</v>
      </c>
      <c r="X22" s="66" t="s">
        <v>82</v>
      </c>
      <c r="Y22" s="38" t="s">
        <v>47</v>
      </c>
      <c r="Z22" s="28" t="s">
        <v>47</v>
      </c>
      <c r="AA22" s="55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7"/>
    </row>
    <row r="23" spans="1:45" s="29" customFormat="1" ht="51" x14ac:dyDescent="0.2">
      <c r="A23" s="23">
        <f t="shared" si="4"/>
        <v>15</v>
      </c>
      <c r="B23" s="63" t="s">
        <v>55</v>
      </c>
      <c r="C23" s="48" t="s">
        <v>65</v>
      </c>
      <c r="D23" s="24" t="s">
        <v>38</v>
      </c>
      <c r="E23" s="130" t="s">
        <v>101</v>
      </c>
      <c r="F23" s="24">
        <v>1</v>
      </c>
      <c r="G23" s="24">
        <v>1500</v>
      </c>
      <c r="H23" s="30">
        <f t="shared" si="0"/>
        <v>1500</v>
      </c>
      <c r="I23" s="30">
        <f t="shared" si="7"/>
        <v>1500</v>
      </c>
      <c r="J23" s="64">
        <v>44226</v>
      </c>
      <c r="K23" s="24" t="s">
        <v>59</v>
      </c>
      <c r="L23" s="32"/>
      <c r="M23" s="24" t="s">
        <v>77</v>
      </c>
      <c r="N23" s="25" t="s">
        <v>17</v>
      </c>
      <c r="O23" s="33"/>
      <c r="P23" s="33"/>
      <c r="Q23" s="34"/>
      <c r="R23" s="35"/>
      <c r="S23" s="36"/>
      <c r="T23" s="51" t="s">
        <v>14</v>
      </c>
      <c r="U23" s="26"/>
      <c r="V23" s="26"/>
      <c r="W23" s="37" t="s">
        <v>81</v>
      </c>
      <c r="X23" s="66" t="s">
        <v>82</v>
      </c>
      <c r="Y23" s="38" t="s">
        <v>47</v>
      </c>
      <c r="Z23" s="28" t="s">
        <v>47</v>
      </c>
      <c r="AA23" s="55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7"/>
    </row>
    <row r="24" spans="1:45" s="29" customFormat="1" ht="51" x14ac:dyDescent="0.2">
      <c r="A24" s="23">
        <f t="shared" si="4"/>
        <v>16</v>
      </c>
      <c r="B24" s="63" t="s">
        <v>55</v>
      </c>
      <c r="C24" s="48" t="s">
        <v>66</v>
      </c>
      <c r="D24" s="24" t="s">
        <v>38</v>
      </c>
      <c r="E24" s="130" t="s">
        <v>102</v>
      </c>
      <c r="F24" s="24">
        <v>2</v>
      </c>
      <c r="G24" s="24">
        <v>2500</v>
      </c>
      <c r="H24" s="30">
        <f t="shared" si="0"/>
        <v>5000</v>
      </c>
      <c r="I24" s="30">
        <f t="shared" si="7"/>
        <v>5000</v>
      </c>
      <c r="J24" s="49">
        <v>44926</v>
      </c>
      <c r="K24" s="24" t="s">
        <v>59</v>
      </c>
      <c r="L24" s="32"/>
      <c r="M24" s="24" t="s">
        <v>77</v>
      </c>
      <c r="N24" s="25" t="s">
        <v>16</v>
      </c>
      <c r="O24" s="33"/>
      <c r="P24" s="33"/>
      <c r="Q24" s="34"/>
      <c r="R24" s="35"/>
      <c r="S24" s="36"/>
      <c r="T24" s="51" t="s">
        <v>14</v>
      </c>
      <c r="U24" s="26"/>
      <c r="V24" s="26"/>
      <c r="W24" s="37" t="s">
        <v>81</v>
      </c>
      <c r="X24" s="66" t="s">
        <v>82</v>
      </c>
      <c r="Y24" s="38" t="s">
        <v>47</v>
      </c>
      <c r="Z24" s="28" t="s">
        <v>47</v>
      </c>
      <c r="AA24" s="55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7"/>
    </row>
    <row r="25" spans="1:45" s="133" customFormat="1" ht="51" x14ac:dyDescent="0.2">
      <c r="A25" s="23">
        <f t="shared" si="4"/>
        <v>17</v>
      </c>
      <c r="B25" s="134" t="s">
        <v>55</v>
      </c>
      <c r="C25" s="48" t="s">
        <v>67</v>
      </c>
      <c r="D25" s="130" t="s">
        <v>38</v>
      </c>
      <c r="E25" s="130" t="s">
        <v>121</v>
      </c>
      <c r="F25" s="130">
        <v>1</v>
      </c>
      <c r="G25" s="130">
        <v>2500</v>
      </c>
      <c r="H25" s="30">
        <f t="shared" ref="H25" si="8">F25*G25</f>
        <v>2500</v>
      </c>
      <c r="I25" s="30">
        <f t="shared" ref="I25" si="9">H25</f>
        <v>2500</v>
      </c>
      <c r="J25" s="49">
        <v>44926</v>
      </c>
      <c r="K25" s="130" t="s">
        <v>59</v>
      </c>
      <c r="L25" s="49"/>
      <c r="M25" s="130" t="s">
        <v>77</v>
      </c>
      <c r="N25" s="25" t="s">
        <v>16</v>
      </c>
      <c r="O25" s="33"/>
      <c r="P25" s="33"/>
      <c r="Q25" s="34"/>
      <c r="R25" s="35"/>
      <c r="S25" s="36"/>
      <c r="T25" s="51" t="s">
        <v>14</v>
      </c>
      <c r="U25" s="26"/>
      <c r="V25" s="26"/>
      <c r="W25" s="37" t="s">
        <v>81</v>
      </c>
      <c r="X25" s="66" t="s">
        <v>82</v>
      </c>
      <c r="Y25" s="38" t="s">
        <v>47</v>
      </c>
      <c r="Z25" s="28" t="s">
        <v>47</v>
      </c>
      <c r="AA25" s="138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40"/>
    </row>
    <row r="26" spans="1:45" s="29" customFormat="1" ht="51" x14ac:dyDescent="0.2">
      <c r="A26" s="23">
        <f t="shared" si="4"/>
        <v>18</v>
      </c>
      <c r="B26" s="63" t="s">
        <v>55</v>
      </c>
      <c r="C26" s="48" t="s">
        <v>68</v>
      </c>
      <c r="D26" s="24" t="s">
        <v>38</v>
      </c>
      <c r="E26" s="130" t="s">
        <v>103</v>
      </c>
      <c r="F26" s="24">
        <v>1</v>
      </c>
      <c r="G26" s="24">
        <v>2500</v>
      </c>
      <c r="H26" s="30">
        <f t="shared" si="0"/>
        <v>2500</v>
      </c>
      <c r="I26" s="30">
        <f t="shared" si="7"/>
        <v>2500</v>
      </c>
      <c r="J26" s="49">
        <v>44561</v>
      </c>
      <c r="K26" s="24" t="s">
        <v>59</v>
      </c>
      <c r="L26" s="32"/>
      <c r="M26" s="24" t="s">
        <v>77</v>
      </c>
      <c r="N26" s="25" t="s">
        <v>16</v>
      </c>
      <c r="O26" s="33"/>
      <c r="P26" s="33"/>
      <c r="Q26" s="34"/>
      <c r="R26" s="35"/>
      <c r="S26" s="36"/>
      <c r="T26" s="51" t="s">
        <v>14</v>
      </c>
      <c r="U26" s="26"/>
      <c r="V26" s="26"/>
      <c r="W26" s="37" t="s">
        <v>81</v>
      </c>
      <c r="X26" s="66" t="s">
        <v>82</v>
      </c>
      <c r="Y26" s="38" t="s">
        <v>47</v>
      </c>
      <c r="Z26" s="28" t="s">
        <v>47</v>
      </c>
      <c r="AA26" s="55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7"/>
    </row>
    <row r="27" spans="1:45" s="29" customFormat="1" ht="51" x14ac:dyDescent="0.2">
      <c r="A27" s="23">
        <f t="shared" si="4"/>
        <v>19</v>
      </c>
      <c r="B27" s="63" t="s">
        <v>55</v>
      </c>
      <c r="C27" s="48" t="s">
        <v>69</v>
      </c>
      <c r="D27" s="24" t="s">
        <v>38</v>
      </c>
      <c r="E27" s="130" t="s">
        <v>104</v>
      </c>
      <c r="F27" s="24">
        <v>1</v>
      </c>
      <c r="G27" s="24">
        <v>2500</v>
      </c>
      <c r="H27" s="30">
        <f t="shared" si="0"/>
        <v>2500</v>
      </c>
      <c r="I27" s="30">
        <f t="shared" si="7"/>
        <v>2500</v>
      </c>
      <c r="J27" s="49">
        <v>44530</v>
      </c>
      <c r="K27" s="24" t="s">
        <v>60</v>
      </c>
      <c r="L27" s="32"/>
      <c r="M27" s="24" t="s">
        <v>78</v>
      </c>
      <c r="N27" s="25" t="s">
        <v>16</v>
      </c>
      <c r="O27" s="33"/>
      <c r="P27" s="33"/>
      <c r="Q27" s="34"/>
      <c r="R27" s="35"/>
      <c r="S27" s="36"/>
      <c r="T27" s="51" t="s">
        <v>14</v>
      </c>
      <c r="U27" s="26"/>
      <c r="V27" s="26"/>
      <c r="W27" s="37" t="s">
        <v>81</v>
      </c>
      <c r="X27" s="66" t="s">
        <v>82</v>
      </c>
      <c r="Y27" s="38" t="s">
        <v>47</v>
      </c>
      <c r="Z27" s="28" t="s">
        <v>47</v>
      </c>
      <c r="AA27" s="55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7"/>
    </row>
    <row r="28" spans="1:45" s="82" customFormat="1" ht="51" x14ac:dyDescent="0.2">
      <c r="A28" s="23">
        <f t="shared" si="4"/>
        <v>20</v>
      </c>
      <c r="B28" s="67" t="s">
        <v>55</v>
      </c>
      <c r="C28" s="68" t="s">
        <v>56</v>
      </c>
      <c r="D28" s="69" t="s">
        <v>37</v>
      </c>
      <c r="E28" s="128" t="s">
        <v>122</v>
      </c>
      <c r="F28" s="69">
        <v>12</v>
      </c>
      <c r="G28" s="69">
        <v>1000</v>
      </c>
      <c r="H28" s="50">
        <f t="shared" ref="H28:H34" si="10">F28*G28</f>
        <v>12000</v>
      </c>
      <c r="I28" s="50">
        <f t="shared" ref="I28:I34" si="11">H28</f>
        <v>12000</v>
      </c>
      <c r="J28" s="70">
        <v>45626</v>
      </c>
      <c r="K28" s="69" t="s">
        <v>60</v>
      </c>
      <c r="L28" s="71"/>
      <c r="M28" s="69" t="s">
        <v>78</v>
      </c>
      <c r="N28" s="72" t="s">
        <v>17</v>
      </c>
      <c r="O28" s="73">
        <v>44459</v>
      </c>
      <c r="P28" s="73">
        <v>44480</v>
      </c>
      <c r="Q28" s="74">
        <v>21</v>
      </c>
      <c r="R28" s="75">
        <f>O28</f>
        <v>44459</v>
      </c>
      <c r="S28" s="76" t="s">
        <v>13</v>
      </c>
      <c r="T28" s="77" t="s">
        <v>14</v>
      </c>
      <c r="U28" s="78" t="s">
        <v>13</v>
      </c>
      <c r="V28" s="78" t="s">
        <v>14</v>
      </c>
      <c r="W28" s="79" t="s">
        <v>81</v>
      </c>
      <c r="X28" s="80" t="s">
        <v>82</v>
      </c>
      <c r="Y28" s="80" t="s">
        <v>47</v>
      </c>
      <c r="Z28" s="81" t="s">
        <v>47</v>
      </c>
      <c r="AA28" s="96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8"/>
    </row>
    <row r="29" spans="1:45" s="82" customFormat="1" ht="51" x14ac:dyDescent="0.2">
      <c r="A29" s="23">
        <f t="shared" si="4"/>
        <v>21</v>
      </c>
      <c r="B29" s="67" t="s">
        <v>55</v>
      </c>
      <c r="C29" s="68" t="s">
        <v>56</v>
      </c>
      <c r="D29" s="69" t="s">
        <v>37</v>
      </c>
      <c r="E29" s="128" t="s">
        <v>106</v>
      </c>
      <c r="F29" s="69">
        <v>1</v>
      </c>
      <c r="G29" s="69">
        <v>7020</v>
      </c>
      <c r="H29" s="50">
        <f t="shared" si="10"/>
        <v>7020</v>
      </c>
      <c r="I29" s="50">
        <f t="shared" si="11"/>
        <v>7020</v>
      </c>
      <c r="J29" s="49">
        <v>44926</v>
      </c>
      <c r="K29" s="69" t="s">
        <v>60</v>
      </c>
      <c r="L29" s="71"/>
      <c r="M29" s="69" t="s">
        <v>78</v>
      </c>
      <c r="N29" s="72" t="s">
        <v>17</v>
      </c>
      <c r="O29" s="73">
        <v>44459</v>
      </c>
      <c r="P29" s="73">
        <v>44480</v>
      </c>
      <c r="Q29" s="74">
        <v>21</v>
      </c>
      <c r="R29" s="75">
        <f>O29</f>
        <v>44459</v>
      </c>
      <c r="S29" s="76" t="s">
        <v>13</v>
      </c>
      <c r="T29" s="77" t="s">
        <v>14</v>
      </c>
      <c r="U29" s="78" t="s">
        <v>13</v>
      </c>
      <c r="V29" s="78" t="s">
        <v>14</v>
      </c>
      <c r="W29" s="79" t="s">
        <v>81</v>
      </c>
      <c r="X29" s="80" t="s">
        <v>82</v>
      </c>
      <c r="Y29" s="80" t="s">
        <v>47</v>
      </c>
      <c r="Z29" s="81" t="s">
        <v>47</v>
      </c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7"/>
    </row>
    <row r="30" spans="1:45" s="29" customFormat="1" ht="68" x14ac:dyDescent="0.2">
      <c r="A30" s="23">
        <f t="shared" si="4"/>
        <v>22</v>
      </c>
      <c r="B30" s="63" t="s">
        <v>55</v>
      </c>
      <c r="C30" s="48" t="s">
        <v>56</v>
      </c>
      <c r="D30" s="24" t="s">
        <v>37</v>
      </c>
      <c r="E30" s="130" t="s">
        <v>107</v>
      </c>
      <c r="F30" s="24">
        <v>14</v>
      </c>
      <c r="G30" s="24">
        <v>700</v>
      </c>
      <c r="H30" s="30">
        <f t="shared" si="10"/>
        <v>9800</v>
      </c>
      <c r="I30" s="30">
        <f t="shared" si="11"/>
        <v>9800</v>
      </c>
      <c r="J30" s="49">
        <v>45260</v>
      </c>
      <c r="K30" s="24" t="s">
        <v>60</v>
      </c>
      <c r="L30" s="32"/>
      <c r="M30" s="24" t="s">
        <v>78</v>
      </c>
      <c r="N30" s="25" t="s">
        <v>17</v>
      </c>
      <c r="O30" s="33">
        <v>44459</v>
      </c>
      <c r="P30" s="33">
        <v>44480</v>
      </c>
      <c r="Q30" s="34">
        <v>21</v>
      </c>
      <c r="R30" s="35">
        <f>O30</f>
        <v>44459</v>
      </c>
      <c r="S30" s="36" t="s">
        <v>13</v>
      </c>
      <c r="T30" s="51" t="s">
        <v>14</v>
      </c>
      <c r="U30" s="26" t="s">
        <v>14</v>
      </c>
      <c r="V30" s="26" t="s">
        <v>13</v>
      </c>
      <c r="W30" s="37" t="s">
        <v>81</v>
      </c>
      <c r="X30" s="66" t="s">
        <v>82</v>
      </c>
      <c r="Y30" s="38" t="s">
        <v>47</v>
      </c>
      <c r="Z30" s="28" t="s">
        <v>47</v>
      </c>
      <c r="AA30" s="87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9"/>
    </row>
    <row r="31" spans="1:45" s="29" customFormat="1" ht="51" x14ac:dyDescent="0.2">
      <c r="A31" s="23">
        <f t="shared" si="4"/>
        <v>23</v>
      </c>
      <c r="B31" s="63" t="s">
        <v>55</v>
      </c>
      <c r="C31" s="48" t="s">
        <v>56</v>
      </c>
      <c r="D31" s="24" t="s">
        <v>37</v>
      </c>
      <c r="E31" s="130" t="s">
        <v>108</v>
      </c>
      <c r="F31" s="24">
        <v>12</v>
      </c>
      <c r="G31" s="24">
        <v>700</v>
      </c>
      <c r="H31" s="30">
        <f t="shared" si="10"/>
        <v>8400</v>
      </c>
      <c r="I31" s="30">
        <f t="shared" si="11"/>
        <v>8400</v>
      </c>
      <c r="J31" s="49">
        <v>45107</v>
      </c>
      <c r="K31" s="24" t="s">
        <v>60</v>
      </c>
      <c r="L31" s="32"/>
      <c r="M31" s="24" t="s">
        <v>78</v>
      </c>
      <c r="N31" s="25" t="s">
        <v>17</v>
      </c>
      <c r="O31" s="33"/>
      <c r="P31" s="33"/>
      <c r="Q31" s="34"/>
      <c r="R31" s="35"/>
      <c r="S31" s="36"/>
      <c r="T31" s="51" t="s">
        <v>14</v>
      </c>
      <c r="U31" s="26"/>
      <c r="V31" s="26"/>
      <c r="W31" s="37" t="s">
        <v>81</v>
      </c>
      <c r="X31" s="66" t="s">
        <v>82</v>
      </c>
      <c r="Y31" s="38" t="s">
        <v>47</v>
      </c>
      <c r="Z31" s="28" t="s">
        <v>47</v>
      </c>
      <c r="AA31" s="55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7"/>
    </row>
    <row r="32" spans="1:45" s="29" customFormat="1" ht="68" x14ac:dyDescent="0.2">
      <c r="A32" s="23">
        <f t="shared" si="4"/>
        <v>24</v>
      </c>
      <c r="B32" s="63" t="s">
        <v>55</v>
      </c>
      <c r="C32" s="48" t="s">
        <v>56</v>
      </c>
      <c r="D32" s="24" t="s">
        <v>37</v>
      </c>
      <c r="E32" s="130" t="s">
        <v>109</v>
      </c>
      <c r="F32" s="24">
        <v>20</v>
      </c>
      <c r="G32" s="24">
        <v>300</v>
      </c>
      <c r="H32" s="30">
        <f t="shared" si="10"/>
        <v>6000</v>
      </c>
      <c r="I32" s="30">
        <f t="shared" si="11"/>
        <v>6000</v>
      </c>
      <c r="J32" s="49">
        <v>45107</v>
      </c>
      <c r="K32" s="24" t="s">
        <v>60</v>
      </c>
      <c r="L32" s="32"/>
      <c r="M32" s="24" t="s">
        <v>78</v>
      </c>
      <c r="N32" s="25" t="s">
        <v>16</v>
      </c>
      <c r="O32" s="33"/>
      <c r="P32" s="33"/>
      <c r="Q32" s="34"/>
      <c r="R32" s="35"/>
      <c r="S32" s="36"/>
      <c r="T32" s="51" t="s">
        <v>14</v>
      </c>
      <c r="U32" s="26"/>
      <c r="V32" s="26"/>
      <c r="W32" s="37" t="s">
        <v>81</v>
      </c>
      <c r="X32" s="66" t="s">
        <v>82</v>
      </c>
      <c r="Y32" s="38" t="s">
        <v>47</v>
      </c>
      <c r="Z32" s="28" t="s">
        <v>47</v>
      </c>
      <c r="AA32" s="55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7"/>
    </row>
    <row r="33" spans="1:45" s="29" customFormat="1" ht="51" x14ac:dyDescent="0.2">
      <c r="A33" s="23">
        <f t="shared" si="4"/>
        <v>25</v>
      </c>
      <c r="B33" s="63" t="s">
        <v>55</v>
      </c>
      <c r="C33" s="48" t="s">
        <v>56</v>
      </c>
      <c r="D33" s="24" t="s">
        <v>37</v>
      </c>
      <c r="E33" s="130" t="s">
        <v>110</v>
      </c>
      <c r="F33" s="24">
        <v>24</v>
      </c>
      <c r="G33" s="24">
        <v>300</v>
      </c>
      <c r="H33" s="30">
        <f t="shared" si="10"/>
        <v>7200</v>
      </c>
      <c r="I33" s="30">
        <f t="shared" si="11"/>
        <v>7200</v>
      </c>
      <c r="J33" s="49">
        <v>44742</v>
      </c>
      <c r="K33" s="24" t="s">
        <v>60</v>
      </c>
      <c r="L33" s="32"/>
      <c r="M33" s="24" t="s">
        <v>78</v>
      </c>
      <c r="N33" s="25" t="s">
        <v>16</v>
      </c>
      <c r="O33" s="33"/>
      <c r="P33" s="33"/>
      <c r="Q33" s="34"/>
      <c r="R33" s="35"/>
      <c r="S33" s="36"/>
      <c r="T33" s="51" t="s">
        <v>14</v>
      </c>
      <c r="U33" s="26"/>
      <c r="V33" s="26"/>
      <c r="W33" s="37" t="s">
        <v>81</v>
      </c>
      <c r="X33" s="66" t="s">
        <v>82</v>
      </c>
      <c r="Y33" s="38" t="s">
        <v>47</v>
      </c>
      <c r="Z33" s="28" t="s">
        <v>47</v>
      </c>
      <c r="AA33" s="55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7"/>
    </row>
    <row r="34" spans="1:45" s="29" customFormat="1" ht="51" x14ac:dyDescent="0.2">
      <c r="A34" s="23">
        <f t="shared" si="4"/>
        <v>26</v>
      </c>
      <c r="B34" s="63"/>
      <c r="C34" s="48" t="s">
        <v>61</v>
      </c>
      <c r="D34" s="24" t="s">
        <v>38</v>
      </c>
      <c r="E34" s="130" t="s">
        <v>123</v>
      </c>
      <c r="F34" s="24">
        <v>1</v>
      </c>
      <c r="G34" s="24">
        <v>6000</v>
      </c>
      <c r="H34" s="30">
        <f t="shared" si="10"/>
        <v>6000</v>
      </c>
      <c r="I34" s="30">
        <f t="shared" si="11"/>
        <v>6000</v>
      </c>
      <c r="J34" s="49">
        <v>44530</v>
      </c>
      <c r="K34" s="24" t="s">
        <v>60</v>
      </c>
      <c r="L34" s="32"/>
      <c r="M34" s="24" t="s">
        <v>78</v>
      </c>
      <c r="N34" s="25" t="s">
        <v>16</v>
      </c>
      <c r="O34" s="33"/>
      <c r="P34" s="33"/>
      <c r="Q34" s="34"/>
      <c r="R34" s="35"/>
      <c r="S34" s="36"/>
      <c r="T34" s="51" t="s">
        <v>14</v>
      </c>
      <c r="U34" s="26"/>
      <c r="V34" s="26"/>
      <c r="W34" s="37" t="s">
        <v>81</v>
      </c>
      <c r="X34" s="66" t="s">
        <v>82</v>
      </c>
      <c r="Y34" s="38" t="s">
        <v>47</v>
      </c>
      <c r="Z34" s="28" t="s">
        <v>47</v>
      </c>
      <c r="AA34" s="55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7"/>
    </row>
    <row r="35" spans="1:45" s="29" customFormat="1" ht="51" x14ac:dyDescent="0.2">
      <c r="A35" s="23">
        <f t="shared" si="4"/>
        <v>27</v>
      </c>
      <c r="B35" s="63" t="s">
        <v>55</v>
      </c>
      <c r="C35" s="48" t="s">
        <v>62</v>
      </c>
      <c r="D35" s="24" t="s">
        <v>38</v>
      </c>
      <c r="E35" s="130" t="s">
        <v>124</v>
      </c>
      <c r="F35" s="24">
        <v>1</v>
      </c>
      <c r="G35" s="24">
        <v>4000</v>
      </c>
      <c r="H35" s="30">
        <f t="shared" si="0"/>
        <v>4000</v>
      </c>
      <c r="I35" s="30">
        <f t="shared" si="1"/>
        <v>4000</v>
      </c>
      <c r="J35" s="49">
        <v>44925</v>
      </c>
      <c r="K35" s="24" t="s">
        <v>60</v>
      </c>
      <c r="L35" s="32"/>
      <c r="M35" s="24" t="s">
        <v>78</v>
      </c>
      <c r="N35" s="25" t="s">
        <v>16</v>
      </c>
      <c r="O35" s="33"/>
      <c r="P35" s="33"/>
      <c r="Q35" s="34"/>
      <c r="R35" s="35"/>
      <c r="S35" s="36"/>
      <c r="T35" s="51" t="s">
        <v>14</v>
      </c>
      <c r="U35" s="26"/>
      <c r="V35" s="26"/>
      <c r="W35" s="37" t="s">
        <v>81</v>
      </c>
      <c r="X35" s="66" t="s">
        <v>82</v>
      </c>
      <c r="Y35" s="38" t="s">
        <v>47</v>
      </c>
      <c r="Z35" s="28" t="s">
        <v>47</v>
      </c>
      <c r="AA35" s="55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7"/>
    </row>
    <row r="36" spans="1:45" s="29" customFormat="1" ht="51" x14ac:dyDescent="0.2">
      <c r="A36" s="23">
        <f t="shared" si="4"/>
        <v>28</v>
      </c>
      <c r="B36" s="63" t="s">
        <v>55</v>
      </c>
      <c r="C36" s="48" t="s">
        <v>63</v>
      </c>
      <c r="D36" s="24" t="s">
        <v>38</v>
      </c>
      <c r="E36" s="130" t="s">
        <v>111</v>
      </c>
      <c r="F36" s="24">
        <v>3</v>
      </c>
      <c r="G36" s="24">
        <v>5000</v>
      </c>
      <c r="H36" s="30">
        <f t="shared" si="0"/>
        <v>15000</v>
      </c>
      <c r="I36" s="30">
        <f t="shared" si="1"/>
        <v>15000</v>
      </c>
      <c r="J36" s="49">
        <v>45290</v>
      </c>
      <c r="K36" s="24" t="s">
        <v>70</v>
      </c>
      <c r="L36" s="32"/>
      <c r="M36" s="24" t="s">
        <v>79</v>
      </c>
      <c r="N36" s="25" t="s">
        <v>17</v>
      </c>
      <c r="O36" s="33"/>
      <c r="P36" s="33"/>
      <c r="Q36" s="34"/>
      <c r="R36" s="35"/>
      <c r="S36" s="36"/>
      <c r="T36" s="51" t="s">
        <v>14</v>
      </c>
      <c r="U36" s="26"/>
      <c r="V36" s="26"/>
      <c r="W36" s="37" t="s">
        <v>81</v>
      </c>
      <c r="X36" s="66" t="s">
        <v>82</v>
      </c>
      <c r="Y36" s="38" t="s">
        <v>47</v>
      </c>
      <c r="Z36" s="28" t="s">
        <v>47</v>
      </c>
      <c r="AA36" s="55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7"/>
    </row>
    <row r="37" spans="1:45" s="29" customFormat="1" ht="51" x14ac:dyDescent="0.2">
      <c r="A37" s="23">
        <f t="shared" si="4"/>
        <v>29</v>
      </c>
      <c r="B37" s="63" t="s">
        <v>55</v>
      </c>
      <c r="C37" s="48" t="s">
        <v>64</v>
      </c>
      <c r="D37" s="24" t="s">
        <v>38</v>
      </c>
      <c r="E37" s="130" t="s">
        <v>112</v>
      </c>
      <c r="F37" s="24">
        <v>1</v>
      </c>
      <c r="G37" s="24">
        <v>30000</v>
      </c>
      <c r="H37" s="30">
        <f t="shared" si="0"/>
        <v>30000</v>
      </c>
      <c r="I37" s="30">
        <f t="shared" si="1"/>
        <v>30000</v>
      </c>
      <c r="J37" s="49">
        <v>44925</v>
      </c>
      <c r="K37" s="24" t="s">
        <v>70</v>
      </c>
      <c r="L37" s="32"/>
      <c r="M37" s="24" t="s">
        <v>79</v>
      </c>
      <c r="N37" s="25" t="s">
        <v>17</v>
      </c>
      <c r="O37" s="33"/>
      <c r="P37" s="33"/>
      <c r="Q37" s="34"/>
      <c r="R37" s="35"/>
      <c r="S37" s="36"/>
      <c r="T37" s="51" t="s">
        <v>14</v>
      </c>
      <c r="U37" s="26"/>
      <c r="V37" s="26"/>
      <c r="W37" s="37" t="s">
        <v>81</v>
      </c>
      <c r="X37" s="66" t="s">
        <v>82</v>
      </c>
      <c r="Y37" s="38" t="s">
        <v>47</v>
      </c>
      <c r="Z37" s="28" t="s">
        <v>47</v>
      </c>
      <c r="AA37" s="55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7"/>
    </row>
    <row r="38" spans="1:45" s="29" customFormat="1" ht="51" x14ac:dyDescent="0.2">
      <c r="A38" s="23">
        <f t="shared" si="4"/>
        <v>30</v>
      </c>
      <c r="B38" s="63" t="s">
        <v>55</v>
      </c>
      <c r="C38" s="48" t="s">
        <v>66</v>
      </c>
      <c r="D38" s="24" t="s">
        <v>38</v>
      </c>
      <c r="E38" s="130" t="s">
        <v>113</v>
      </c>
      <c r="F38" s="24">
        <v>1</v>
      </c>
      <c r="G38" s="24">
        <v>40000</v>
      </c>
      <c r="H38" s="30">
        <f t="shared" si="0"/>
        <v>40000</v>
      </c>
      <c r="I38" s="30">
        <f t="shared" si="1"/>
        <v>40000</v>
      </c>
      <c r="J38" s="49">
        <v>45290</v>
      </c>
      <c r="K38" s="24" t="s">
        <v>70</v>
      </c>
      <c r="L38" s="32"/>
      <c r="M38" s="24" t="s">
        <v>79</v>
      </c>
      <c r="N38" s="25" t="s">
        <v>17</v>
      </c>
      <c r="O38" s="33"/>
      <c r="P38" s="33"/>
      <c r="Q38" s="34"/>
      <c r="R38" s="35"/>
      <c r="S38" s="36"/>
      <c r="T38" s="51" t="s">
        <v>14</v>
      </c>
      <c r="U38" s="26"/>
      <c r="V38" s="26"/>
      <c r="W38" s="37" t="s">
        <v>81</v>
      </c>
      <c r="X38" s="66" t="s">
        <v>82</v>
      </c>
      <c r="Y38" s="38" t="s">
        <v>47</v>
      </c>
      <c r="Z38" s="28" t="s">
        <v>47</v>
      </c>
      <c r="AA38" s="55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7"/>
    </row>
    <row r="39" spans="1:45" s="29" customFormat="1" ht="51" x14ac:dyDescent="0.2">
      <c r="A39" s="23">
        <f t="shared" si="4"/>
        <v>31</v>
      </c>
      <c r="B39" s="63" t="s">
        <v>55</v>
      </c>
      <c r="C39" s="48" t="s">
        <v>67</v>
      </c>
      <c r="D39" s="24" t="s">
        <v>37</v>
      </c>
      <c r="E39" s="130" t="s">
        <v>114</v>
      </c>
      <c r="F39" s="24">
        <v>10</v>
      </c>
      <c r="G39" s="24">
        <v>700</v>
      </c>
      <c r="H39" s="30">
        <f t="shared" si="0"/>
        <v>7000</v>
      </c>
      <c r="I39" s="30">
        <f t="shared" si="1"/>
        <v>7000</v>
      </c>
      <c r="J39" s="49">
        <v>44560</v>
      </c>
      <c r="K39" s="24" t="s">
        <v>60</v>
      </c>
      <c r="L39" s="32"/>
      <c r="M39" s="24" t="s">
        <v>78</v>
      </c>
      <c r="N39" s="25" t="s">
        <v>17</v>
      </c>
      <c r="O39" s="33"/>
      <c r="P39" s="33"/>
      <c r="Q39" s="34"/>
      <c r="R39" s="35"/>
      <c r="S39" s="36"/>
      <c r="T39" s="51" t="s">
        <v>14</v>
      </c>
      <c r="U39" s="26"/>
      <c r="V39" s="26"/>
      <c r="W39" s="37" t="s">
        <v>81</v>
      </c>
      <c r="X39" s="66" t="s">
        <v>82</v>
      </c>
      <c r="Y39" s="38" t="s">
        <v>47</v>
      </c>
      <c r="Z39" s="28" t="s">
        <v>47</v>
      </c>
      <c r="AA39" s="55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7"/>
    </row>
    <row r="40" spans="1:45" s="29" customFormat="1" ht="51" x14ac:dyDescent="0.2">
      <c r="A40" s="23">
        <f t="shared" si="4"/>
        <v>32</v>
      </c>
      <c r="B40" s="63" t="s">
        <v>55</v>
      </c>
      <c r="C40" s="48" t="s">
        <v>69</v>
      </c>
      <c r="D40" s="24" t="s">
        <v>38</v>
      </c>
      <c r="E40" s="130" t="s">
        <v>115</v>
      </c>
      <c r="F40" s="24">
        <v>10</v>
      </c>
      <c r="G40" s="24">
        <v>300</v>
      </c>
      <c r="H40" s="30">
        <f t="shared" ref="H40:H44" si="12">F40*G40</f>
        <v>3000</v>
      </c>
      <c r="I40" s="30">
        <f t="shared" si="1"/>
        <v>3000</v>
      </c>
      <c r="J40" s="49">
        <v>44561</v>
      </c>
      <c r="K40" s="24" t="s">
        <v>60</v>
      </c>
      <c r="L40" s="32"/>
      <c r="M40" s="24" t="s">
        <v>78</v>
      </c>
      <c r="N40" s="25" t="s">
        <v>16</v>
      </c>
      <c r="O40" s="33"/>
      <c r="P40" s="33"/>
      <c r="Q40" s="34"/>
      <c r="R40" s="35"/>
      <c r="S40" s="36"/>
      <c r="T40" s="51" t="s">
        <v>14</v>
      </c>
      <c r="U40" s="26"/>
      <c r="V40" s="26"/>
      <c r="W40" s="37" t="s">
        <v>81</v>
      </c>
      <c r="X40" s="66" t="s">
        <v>82</v>
      </c>
      <c r="Y40" s="38" t="s">
        <v>47</v>
      </c>
      <c r="Z40" s="28" t="s">
        <v>47</v>
      </c>
      <c r="AA40" s="55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</row>
    <row r="41" spans="1:45" s="29" customFormat="1" ht="51" x14ac:dyDescent="0.2">
      <c r="A41" s="23">
        <f t="shared" si="4"/>
        <v>33</v>
      </c>
      <c r="B41" s="63" t="s">
        <v>55</v>
      </c>
      <c r="C41" s="48" t="s">
        <v>69</v>
      </c>
      <c r="D41" s="24" t="s">
        <v>38</v>
      </c>
      <c r="E41" s="130" t="s">
        <v>117</v>
      </c>
      <c r="F41" s="24">
        <v>1</v>
      </c>
      <c r="G41" s="24">
        <v>55000</v>
      </c>
      <c r="H41" s="30">
        <f t="shared" si="12"/>
        <v>55000</v>
      </c>
      <c r="I41" s="30">
        <f t="shared" si="1"/>
        <v>55000</v>
      </c>
      <c r="J41" s="49">
        <v>45290</v>
      </c>
      <c r="K41" s="24" t="s">
        <v>60</v>
      </c>
      <c r="L41" s="32"/>
      <c r="M41" s="24" t="s">
        <v>78</v>
      </c>
      <c r="N41" s="25" t="s">
        <v>17</v>
      </c>
      <c r="O41" s="33"/>
      <c r="P41" s="33"/>
      <c r="Q41" s="34"/>
      <c r="R41" s="35"/>
      <c r="S41" s="36"/>
      <c r="T41" s="51" t="s">
        <v>14</v>
      </c>
      <c r="U41" s="26"/>
      <c r="V41" s="26"/>
      <c r="W41" s="37" t="s">
        <v>81</v>
      </c>
      <c r="X41" s="66" t="s">
        <v>82</v>
      </c>
      <c r="Y41" s="38" t="s">
        <v>47</v>
      </c>
      <c r="Z41" s="28" t="s">
        <v>47</v>
      </c>
      <c r="AA41" s="60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2"/>
    </row>
    <row r="42" spans="1:45" s="29" customFormat="1" ht="51" x14ac:dyDescent="0.2">
      <c r="A42" s="23">
        <f t="shared" si="4"/>
        <v>34</v>
      </c>
      <c r="B42" s="63" t="s">
        <v>55</v>
      </c>
      <c r="C42" s="48" t="s">
        <v>83</v>
      </c>
      <c r="D42" s="24" t="s">
        <v>38</v>
      </c>
      <c r="E42" s="130" t="s">
        <v>125</v>
      </c>
      <c r="F42" s="24">
        <v>10</v>
      </c>
      <c r="G42" s="24">
        <v>300</v>
      </c>
      <c r="H42" s="30">
        <f t="shared" si="12"/>
        <v>3000</v>
      </c>
      <c r="I42" s="30">
        <f t="shared" si="1"/>
        <v>3000</v>
      </c>
      <c r="J42" s="49">
        <v>44560</v>
      </c>
      <c r="K42" s="24" t="s">
        <v>60</v>
      </c>
      <c r="L42" s="32"/>
      <c r="M42" s="24" t="s">
        <v>78</v>
      </c>
      <c r="N42" s="25" t="s">
        <v>16</v>
      </c>
      <c r="O42" s="33"/>
      <c r="P42" s="33"/>
      <c r="Q42" s="34"/>
      <c r="R42" s="35"/>
      <c r="S42" s="36"/>
      <c r="T42" s="51" t="s">
        <v>14</v>
      </c>
      <c r="U42" s="26"/>
      <c r="V42" s="26"/>
      <c r="W42" s="37" t="s">
        <v>81</v>
      </c>
      <c r="X42" s="66" t="s">
        <v>82</v>
      </c>
      <c r="Y42" s="38" t="s">
        <v>47</v>
      </c>
      <c r="Z42" s="28" t="s">
        <v>47</v>
      </c>
      <c r="AA42" s="55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</row>
    <row r="43" spans="1:45" s="29" customFormat="1" ht="51" x14ac:dyDescent="0.2">
      <c r="A43" s="23">
        <f t="shared" si="4"/>
        <v>35</v>
      </c>
      <c r="B43" s="63" t="s">
        <v>55</v>
      </c>
      <c r="C43" s="48" t="s">
        <v>84</v>
      </c>
      <c r="D43" s="24" t="s">
        <v>38</v>
      </c>
      <c r="E43" s="130" t="s">
        <v>127</v>
      </c>
      <c r="F43" s="24">
        <v>1</v>
      </c>
      <c r="G43" s="24">
        <v>4000</v>
      </c>
      <c r="H43" s="30">
        <f t="shared" si="12"/>
        <v>4000</v>
      </c>
      <c r="I43" s="30">
        <f t="shared" si="1"/>
        <v>4000</v>
      </c>
      <c r="J43" s="49">
        <v>44499</v>
      </c>
      <c r="K43" s="24" t="s">
        <v>60</v>
      </c>
      <c r="L43" s="32"/>
      <c r="M43" s="24" t="s">
        <v>78</v>
      </c>
      <c r="N43" s="25" t="s">
        <v>16</v>
      </c>
      <c r="O43" s="33"/>
      <c r="P43" s="33"/>
      <c r="Q43" s="34"/>
      <c r="R43" s="35"/>
      <c r="S43" s="36"/>
      <c r="T43" s="51" t="s">
        <v>14</v>
      </c>
      <c r="U43" s="26"/>
      <c r="V43" s="26"/>
      <c r="W43" s="37" t="s">
        <v>81</v>
      </c>
      <c r="X43" s="66" t="s">
        <v>82</v>
      </c>
      <c r="Y43" s="38" t="s">
        <v>47</v>
      </c>
      <c r="Z43" s="28" t="s">
        <v>47</v>
      </c>
      <c r="AA43" s="55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</row>
    <row r="44" spans="1:45" s="29" customFormat="1" ht="51" x14ac:dyDescent="0.2">
      <c r="A44" s="23">
        <f t="shared" si="4"/>
        <v>36</v>
      </c>
      <c r="B44" s="63" t="s">
        <v>55</v>
      </c>
      <c r="C44" s="48" t="s">
        <v>84</v>
      </c>
      <c r="D44" s="24" t="s">
        <v>38</v>
      </c>
      <c r="E44" s="130" t="s">
        <v>132</v>
      </c>
      <c r="F44" s="24">
        <v>1</v>
      </c>
      <c r="G44" s="24">
        <v>55000</v>
      </c>
      <c r="H44" s="30">
        <f t="shared" si="12"/>
        <v>55000</v>
      </c>
      <c r="I44" s="30">
        <f t="shared" si="1"/>
        <v>55000</v>
      </c>
      <c r="J44" s="49">
        <v>44925</v>
      </c>
      <c r="K44" s="24" t="s">
        <v>60</v>
      </c>
      <c r="L44" s="32"/>
      <c r="M44" s="24" t="s">
        <v>78</v>
      </c>
      <c r="N44" s="25" t="s">
        <v>16</v>
      </c>
      <c r="O44" s="33"/>
      <c r="P44" s="33"/>
      <c r="Q44" s="34"/>
      <c r="R44" s="35"/>
      <c r="S44" s="36"/>
      <c r="T44" s="51" t="s">
        <v>14</v>
      </c>
      <c r="U44" s="26"/>
      <c r="V44" s="26"/>
      <c r="W44" s="37" t="s">
        <v>81</v>
      </c>
      <c r="X44" s="66" t="s">
        <v>82</v>
      </c>
      <c r="Y44" s="38" t="s">
        <v>47</v>
      </c>
      <c r="Z44" s="28" t="s">
        <v>47</v>
      </c>
      <c r="AA44" s="60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2"/>
    </row>
    <row r="45" spans="1:45" s="29" customFormat="1" ht="52.5" customHeight="1" x14ac:dyDescent="0.2">
      <c r="A45" s="23">
        <f t="shared" si="4"/>
        <v>37</v>
      </c>
      <c r="B45" s="63" t="s">
        <v>55</v>
      </c>
      <c r="C45" s="48" t="s">
        <v>85</v>
      </c>
      <c r="D45" s="24" t="s">
        <v>37</v>
      </c>
      <c r="E45" s="130" t="s">
        <v>126</v>
      </c>
      <c r="F45" s="24">
        <v>10</v>
      </c>
      <c r="G45" s="24">
        <v>700</v>
      </c>
      <c r="H45" s="30">
        <f t="shared" si="0"/>
        <v>7000</v>
      </c>
      <c r="I45" s="30">
        <f t="shared" si="1"/>
        <v>7000</v>
      </c>
      <c r="J45" s="49">
        <v>45626</v>
      </c>
      <c r="K45" s="24" t="s">
        <v>60</v>
      </c>
      <c r="L45" s="32">
        <v>44459</v>
      </c>
      <c r="M45" s="24" t="s">
        <v>78</v>
      </c>
      <c r="N45" s="25" t="s">
        <v>17</v>
      </c>
      <c r="O45" s="33">
        <v>44459</v>
      </c>
      <c r="P45" s="33">
        <v>44480</v>
      </c>
      <c r="Q45" s="34">
        <v>21</v>
      </c>
      <c r="R45" s="35">
        <f t="shared" si="2"/>
        <v>44459</v>
      </c>
      <c r="S45" s="36" t="s">
        <v>13</v>
      </c>
      <c r="T45" s="51" t="s">
        <v>14</v>
      </c>
      <c r="U45" s="26" t="s">
        <v>14</v>
      </c>
      <c r="V45" s="26" t="s">
        <v>13</v>
      </c>
      <c r="W45" s="37" t="s">
        <v>81</v>
      </c>
      <c r="X45" s="66" t="s">
        <v>82</v>
      </c>
      <c r="Y45" s="38" t="s">
        <v>47</v>
      </c>
      <c r="Z45" s="28" t="s">
        <v>47</v>
      </c>
      <c r="AA45" s="99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1"/>
    </row>
    <row r="46" spans="1:45" s="29" customFormat="1" ht="51" x14ac:dyDescent="0.2">
      <c r="A46" s="23">
        <f t="shared" si="4"/>
        <v>38</v>
      </c>
      <c r="B46" s="63" t="s">
        <v>55</v>
      </c>
      <c r="C46" s="48" t="s">
        <v>86</v>
      </c>
      <c r="D46" s="24" t="s">
        <v>38</v>
      </c>
      <c r="E46" s="130" t="s">
        <v>116</v>
      </c>
      <c r="F46" s="24">
        <v>1</v>
      </c>
      <c r="G46" s="24">
        <v>2500</v>
      </c>
      <c r="H46" s="30">
        <f t="shared" si="0"/>
        <v>2500</v>
      </c>
      <c r="I46" s="30">
        <f>H46</f>
        <v>2500</v>
      </c>
      <c r="J46" s="49">
        <v>44895</v>
      </c>
      <c r="K46" s="24" t="s">
        <v>60</v>
      </c>
      <c r="L46" s="32">
        <v>44459</v>
      </c>
      <c r="M46" s="24" t="s">
        <v>78</v>
      </c>
      <c r="N46" s="25" t="s">
        <v>17</v>
      </c>
      <c r="O46" s="33">
        <v>44459</v>
      </c>
      <c r="P46" s="33">
        <v>44480</v>
      </c>
      <c r="Q46" s="34">
        <v>21</v>
      </c>
      <c r="R46" s="35">
        <f t="shared" si="2"/>
        <v>44459</v>
      </c>
      <c r="S46" s="36" t="s">
        <v>13</v>
      </c>
      <c r="T46" s="51" t="s">
        <v>14</v>
      </c>
      <c r="U46" s="26" t="s">
        <v>14</v>
      </c>
      <c r="V46" s="26" t="s">
        <v>13</v>
      </c>
      <c r="W46" s="37" t="s">
        <v>81</v>
      </c>
      <c r="X46" s="66" t="s">
        <v>82</v>
      </c>
      <c r="Y46" s="38" t="s">
        <v>47</v>
      </c>
      <c r="Z46" s="28" t="s">
        <v>47</v>
      </c>
      <c r="AA46" s="87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9"/>
    </row>
    <row r="47" spans="1:45" s="29" customFormat="1" ht="51" x14ac:dyDescent="0.2">
      <c r="A47" s="23">
        <f t="shared" si="4"/>
        <v>39</v>
      </c>
      <c r="B47" s="63" t="s">
        <v>55</v>
      </c>
      <c r="C47" s="48" t="s">
        <v>87</v>
      </c>
      <c r="D47" s="24" t="s">
        <v>38</v>
      </c>
      <c r="E47" s="130" t="s">
        <v>128</v>
      </c>
      <c r="F47" s="24">
        <v>1</v>
      </c>
      <c r="G47" s="24">
        <v>10000</v>
      </c>
      <c r="H47" s="30">
        <f t="shared" si="0"/>
        <v>10000</v>
      </c>
      <c r="I47" s="30">
        <f>H47</f>
        <v>10000</v>
      </c>
      <c r="J47" s="49">
        <v>46021</v>
      </c>
      <c r="K47" s="24" t="s">
        <v>60</v>
      </c>
      <c r="L47" s="32"/>
      <c r="M47" s="24" t="s">
        <v>78</v>
      </c>
      <c r="N47" s="25" t="s">
        <v>16</v>
      </c>
      <c r="O47" s="33"/>
      <c r="P47" s="33"/>
      <c r="Q47" s="34"/>
      <c r="R47" s="35"/>
      <c r="S47" s="36"/>
      <c r="T47" s="51" t="s">
        <v>14</v>
      </c>
      <c r="U47" s="26"/>
      <c r="V47" s="26"/>
      <c r="W47" s="37" t="s">
        <v>81</v>
      </c>
      <c r="X47" s="66" t="s">
        <v>82</v>
      </c>
      <c r="Y47" s="38" t="s">
        <v>47</v>
      </c>
      <c r="Z47" s="28" t="s">
        <v>47</v>
      </c>
      <c r="AA47" s="55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</row>
    <row r="48" spans="1:45" s="29" customFormat="1" ht="51" x14ac:dyDescent="0.2">
      <c r="A48" s="23">
        <f t="shared" si="4"/>
        <v>40</v>
      </c>
      <c r="B48" s="63" t="s">
        <v>55</v>
      </c>
      <c r="C48" s="48" t="s">
        <v>88</v>
      </c>
      <c r="D48" s="24" t="s">
        <v>38</v>
      </c>
      <c r="E48" s="130" t="s">
        <v>129</v>
      </c>
      <c r="F48" s="24">
        <v>48</v>
      </c>
      <c r="G48" s="24">
        <v>1710</v>
      </c>
      <c r="H48" s="30">
        <f t="shared" si="0"/>
        <v>82080</v>
      </c>
      <c r="I48" s="30">
        <f>H48</f>
        <v>82080</v>
      </c>
      <c r="J48" s="49">
        <v>45930</v>
      </c>
      <c r="K48" s="24" t="s">
        <v>60</v>
      </c>
      <c r="L48" s="32">
        <v>44438</v>
      </c>
      <c r="M48" s="24" t="s">
        <v>78</v>
      </c>
      <c r="N48" s="25" t="s">
        <v>16</v>
      </c>
      <c r="O48" s="33"/>
      <c r="P48" s="33"/>
      <c r="Q48" s="34"/>
      <c r="R48" s="35"/>
      <c r="S48" s="36"/>
      <c r="T48" s="51" t="s">
        <v>14</v>
      </c>
      <c r="U48" s="26"/>
      <c r="V48" s="26"/>
      <c r="W48" s="37" t="s">
        <v>81</v>
      </c>
      <c r="X48" s="66" t="s">
        <v>82</v>
      </c>
      <c r="Y48" s="38" t="s">
        <v>47</v>
      </c>
      <c r="Z48" s="28" t="s">
        <v>47</v>
      </c>
      <c r="AA48" s="55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</row>
    <row r="49" spans="1:45" s="29" customFormat="1" ht="51" x14ac:dyDescent="0.2">
      <c r="A49" s="23">
        <f t="shared" si="4"/>
        <v>41</v>
      </c>
      <c r="B49" s="63" t="s">
        <v>55</v>
      </c>
      <c r="C49" s="48" t="s">
        <v>89</v>
      </c>
      <c r="D49" s="24" t="s">
        <v>38</v>
      </c>
      <c r="E49" s="130" t="s">
        <v>130</v>
      </c>
      <c r="F49" s="24">
        <v>48</v>
      </c>
      <c r="G49" s="24">
        <v>338</v>
      </c>
      <c r="H49" s="30">
        <f t="shared" si="0"/>
        <v>16224</v>
      </c>
      <c r="I49" s="30">
        <f>H49</f>
        <v>16224</v>
      </c>
      <c r="J49" s="49">
        <v>45930</v>
      </c>
      <c r="K49" s="24" t="s">
        <v>60</v>
      </c>
      <c r="L49" s="32">
        <v>44439</v>
      </c>
      <c r="M49" s="24" t="s">
        <v>78</v>
      </c>
      <c r="N49" s="25" t="s">
        <v>16</v>
      </c>
      <c r="O49" s="33"/>
      <c r="P49" s="33"/>
      <c r="Q49" s="34"/>
      <c r="R49" s="35"/>
      <c r="S49" s="36"/>
      <c r="T49" s="51" t="s">
        <v>14</v>
      </c>
      <c r="U49" s="26"/>
      <c r="V49" s="26"/>
      <c r="W49" s="37" t="s">
        <v>81</v>
      </c>
      <c r="X49" s="66" t="s">
        <v>82</v>
      </c>
      <c r="Y49" s="38" t="s">
        <v>47</v>
      </c>
      <c r="Z49" s="28" t="s">
        <v>47</v>
      </c>
      <c r="AA49" s="55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</row>
    <row r="50" spans="1:45" s="29" customFormat="1" ht="52" thickBot="1" x14ac:dyDescent="0.25">
      <c r="A50" s="23">
        <f t="shared" si="4"/>
        <v>42</v>
      </c>
      <c r="B50" s="63" t="s">
        <v>55</v>
      </c>
      <c r="C50" s="48" t="s">
        <v>90</v>
      </c>
      <c r="D50" s="24" t="s">
        <v>38</v>
      </c>
      <c r="E50" s="130" t="s">
        <v>131</v>
      </c>
      <c r="F50" s="24">
        <v>48</v>
      </c>
      <c r="G50" s="24">
        <v>1383</v>
      </c>
      <c r="H50" s="85">
        <f t="shared" si="0"/>
        <v>66384</v>
      </c>
      <c r="I50" s="83">
        <f t="shared" si="1"/>
        <v>66384</v>
      </c>
      <c r="J50" s="49">
        <v>45930</v>
      </c>
      <c r="K50" s="24" t="s">
        <v>60</v>
      </c>
      <c r="L50" s="32">
        <v>44440</v>
      </c>
      <c r="M50" s="24" t="s">
        <v>78</v>
      </c>
      <c r="N50" s="25" t="s">
        <v>17</v>
      </c>
      <c r="O50" s="33">
        <v>44459</v>
      </c>
      <c r="P50" s="33">
        <v>44480</v>
      </c>
      <c r="Q50" s="34">
        <v>21</v>
      </c>
      <c r="R50" s="35">
        <f t="shared" si="2"/>
        <v>44459</v>
      </c>
      <c r="S50" s="36" t="s">
        <v>13</v>
      </c>
      <c r="T50" s="51" t="s">
        <v>14</v>
      </c>
      <c r="U50" s="26" t="s">
        <v>14</v>
      </c>
      <c r="V50" s="26" t="s">
        <v>13</v>
      </c>
      <c r="W50" s="37" t="s">
        <v>81</v>
      </c>
      <c r="X50" s="66" t="s">
        <v>82</v>
      </c>
      <c r="Y50" s="38" t="s">
        <v>47</v>
      </c>
      <c r="Z50" s="28" t="s">
        <v>47</v>
      </c>
      <c r="AA50" s="93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5"/>
    </row>
    <row r="51" spans="1:45" ht="22" thickBot="1" x14ac:dyDescent="0.3">
      <c r="A51" s="42"/>
      <c r="B51" s="43"/>
      <c r="C51" s="44"/>
      <c r="D51" s="43"/>
      <c r="E51" s="43"/>
      <c r="F51" s="43"/>
      <c r="G51" s="43"/>
      <c r="H51" s="84"/>
      <c r="I51" s="86">
        <f>SUM(I9:I50)</f>
        <v>557308</v>
      </c>
      <c r="J51" s="46"/>
      <c r="K51" s="43"/>
      <c r="L51" s="46"/>
      <c r="M51" s="47"/>
      <c r="AA51" s="6"/>
      <c r="AB51" s="6"/>
    </row>
    <row r="52" spans="1:45" ht="16" x14ac:dyDescent="0.2">
      <c r="A52" s="42"/>
      <c r="B52" s="43"/>
      <c r="C52" s="44"/>
      <c r="D52" s="43"/>
      <c r="E52" s="43"/>
      <c r="F52" s="43"/>
      <c r="G52" s="43"/>
      <c r="H52" s="45"/>
      <c r="I52" s="45"/>
      <c r="J52" s="46"/>
      <c r="K52" s="43"/>
      <c r="L52" s="46"/>
      <c r="M52" s="47"/>
      <c r="AA52" s="6"/>
      <c r="AB52" s="6"/>
    </row>
    <row r="53" spans="1:45" x14ac:dyDescent="0.2">
      <c r="A53" s="40" t="s">
        <v>30</v>
      </c>
    </row>
    <row r="54" spans="1:45" x14ac:dyDescent="0.2">
      <c r="A54" s="41" t="s">
        <v>31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45" x14ac:dyDescent="0.2">
      <c r="A55" s="41" t="s">
        <v>32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45" x14ac:dyDescent="0.2">
      <c r="A56" s="41" t="s">
        <v>46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45" x14ac:dyDescent="0.2">
      <c r="A57" s="41" t="s">
        <v>34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66" spans="15:26" x14ac:dyDescent="0.2"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</sheetData>
  <mergeCells count="28">
    <mergeCell ref="B7:B8"/>
    <mergeCell ref="C7:C8"/>
    <mergeCell ref="D7:D8"/>
    <mergeCell ref="E7:E8"/>
    <mergeCell ref="I7:I8"/>
    <mergeCell ref="AA13:AS13"/>
    <mergeCell ref="R7:V7"/>
    <mergeCell ref="X7:Z7"/>
    <mergeCell ref="H7:H8"/>
    <mergeCell ref="J7:J8"/>
    <mergeCell ref="K7:K8"/>
    <mergeCell ref="L7:M7"/>
    <mergeCell ref="N7:Q7"/>
    <mergeCell ref="AA7:AS7"/>
    <mergeCell ref="AA9:AS9"/>
    <mergeCell ref="AA8:AS8"/>
    <mergeCell ref="AA10:AS10"/>
    <mergeCell ref="AA12:AS12"/>
    <mergeCell ref="AA28:AS28"/>
    <mergeCell ref="AA30:AS30"/>
    <mergeCell ref="AA45:AS45"/>
    <mergeCell ref="AA46:AS46"/>
    <mergeCell ref="AA50:AS50"/>
    <mergeCell ref="AA14:AS14"/>
    <mergeCell ref="AA15:AS15"/>
    <mergeCell ref="AA16:AS16"/>
    <mergeCell ref="AA17:AS17"/>
    <mergeCell ref="AA18:AS18"/>
  </mergeCells>
  <phoneticPr fontId="13" type="noConversion"/>
  <dataValidations count="5">
    <dataValidation type="list" allowBlank="1" showInputMessage="1" showErrorMessage="1" sqref="D51:D52" xr:uid="{00000000-0002-0000-0000-000004000000}">
      <formula1>Type_of_Supply</formula1>
    </dataValidation>
    <dataValidation type="list" allowBlank="1" showInputMessage="1" showErrorMessage="1" sqref="D9:D50" xr:uid="{00000000-0002-0000-0000-000001000000}">
      <formula1>IC_Type</formula1>
    </dataValidation>
    <dataValidation type="list" allowBlank="1" showInputMessage="1" showErrorMessage="1" sqref="S9:V50" xr:uid="{00000000-0002-0000-0000-000000000000}">
      <formula1>Y_N</formula1>
    </dataValidation>
    <dataValidation type="list" allowBlank="1" showInputMessage="1" showErrorMessage="1" sqref="N9:N52" xr:uid="{00000000-0002-0000-0000-000002000000}">
      <formula1>Local_Int</formula1>
    </dataValidation>
    <dataValidation type="list" allowBlank="1" showInputMessage="1" showErrorMessage="1" sqref="W9:W52" xr:uid="{00000000-0002-0000-0000-000003000000}">
      <formula1>Evaluation_of_Proposals</formula1>
    </dataValidation>
  </dataValidations>
  <pageMargins left="0.70866141732283472" right="0.70866141732283472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J7" sqref="J7"/>
    </sheetView>
  </sheetViews>
  <sheetFormatPr baseColWidth="10" defaultColWidth="8.83203125" defaultRowHeight="15" x14ac:dyDescent="0.2"/>
  <cols>
    <col min="2" max="2" width="41.33203125" customWidth="1"/>
    <col min="3" max="3" width="20.1640625" customWidth="1"/>
    <col min="5" max="5" width="11.5" customWidth="1"/>
  </cols>
  <sheetData>
    <row r="1" spans="1:10" x14ac:dyDescent="0.2">
      <c r="A1" t="s">
        <v>5</v>
      </c>
      <c r="B1" t="s">
        <v>6</v>
      </c>
      <c r="C1" t="s">
        <v>8</v>
      </c>
      <c r="D1" t="s">
        <v>12</v>
      </c>
      <c r="E1" t="s">
        <v>15</v>
      </c>
    </row>
    <row r="2" spans="1:10" ht="16" x14ac:dyDescent="0.2">
      <c r="A2" t="s">
        <v>1</v>
      </c>
      <c r="B2" t="s">
        <v>3</v>
      </c>
      <c r="C2" s="1" t="s">
        <v>37</v>
      </c>
      <c r="D2" t="s">
        <v>13</v>
      </c>
      <c r="E2" t="s">
        <v>16</v>
      </c>
    </row>
    <row r="3" spans="1:10" ht="16" x14ac:dyDescent="0.2">
      <c r="A3" t="s">
        <v>2</v>
      </c>
      <c r="B3" t="s">
        <v>4</v>
      </c>
      <c r="C3" s="1" t="s">
        <v>38</v>
      </c>
      <c r="D3" t="s">
        <v>14</v>
      </c>
      <c r="E3" t="s">
        <v>17</v>
      </c>
    </row>
    <row r="4" spans="1:10" ht="16" x14ac:dyDescent="0.2">
      <c r="C4" s="1"/>
    </row>
    <row r="5" spans="1:10" ht="16" x14ac:dyDescent="0.2">
      <c r="B5" t="s">
        <v>49</v>
      </c>
      <c r="C5" s="1" t="s">
        <v>24</v>
      </c>
      <c r="D5" t="s">
        <v>52</v>
      </c>
      <c r="F5" t="s">
        <v>53</v>
      </c>
      <c r="J5" t="s">
        <v>1</v>
      </c>
    </row>
    <row r="6" spans="1:10" ht="16" x14ac:dyDescent="0.2">
      <c r="B6" t="s">
        <v>50</v>
      </c>
      <c r="C6" s="1" t="s">
        <v>51</v>
      </c>
      <c r="D6" t="s">
        <v>54</v>
      </c>
      <c r="J6" t="s">
        <v>1</v>
      </c>
    </row>
    <row r="7" spans="1:10" ht="16" x14ac:dyDescent="0.2">
      <c r="C7" s="1"/>
    </row>
    <row r="8" spans="1:10" ht="16" x14ac:dyDescent="0.2">
      <c r="C8" s="1"/>
    </row>
    <row r="9" spans="1:10" ht="16" x14ac:dyDescent="0.2">
      <c r="C9" s="1"/>
    </row>
    <row r="10" spans="1:10" ht="16" x14ac:dyDescent="0.2">
      <c r="C10" s="1"/>
    </row>
    <row r="11" spans="1:10" ht="16" x14ac:dyDescent="0.2">
      <c r="C1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25" ma:contentTypeDescription="Create a new document." ma:contentTypeScope="" ma:versionID="19ff785e43d8386b7fc1b523882a6cfd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3a7dfc2db884fbb68ec1b44c11dccb51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eCountry xmlns="d9cf0e28-81d2-4dc7-8b10-820d80ed680d">B0306 - Burkina Faso - Ouagadougou</OfficeCountry>
    <DocumentStatus xmlns="d9cf0e28-81d2-4dc7-8b10-820d80ed680d">Approved</DocumentStatus>
    <DocCoverageEndDate xmlns="d9cf0e28-81d2-4dc7-8b10-820d80ed680d">2026-08-22T04:00:00+00:00</DocCoverageEndDate>
    <TaxCatchAll xmlns="e91d5986-7c29-4ed1-8a54-b8fb378ed474" xsi:nil="true"/>
    <FunctionalArea xmlns="d9cf0e28-81d2-4dc7-8b10-820d80ed680d">Programme and Project</FunctionalArea>
    <FileNameDescription xmlns="d9cf0e28-81d2-4dc7-8b10-820d80ed680d">AFrica Mini Grid Burkina Faso</FileNameDescription>
    <ProjectNumber xmlns="d9cf0e28-81d2-4dc7-8b10-820d80ed680d">00118893</ProjectNumber>
    <DocumentType xmlns="d9cf0e28-81d2-4dc7-8b10-820d80ed680d">Project Document (Prodoc)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UNDP-BFA</OperatingUnit>
    <lcf76f155ced4ddcb4097134ff3c332f xmlns="d9cf0e28-81d2-4dc7-8b10-820d80ed680d">
      <Terms xmlns="http://schemas.microsoft.com/office/infopath/2007/PartnerControls"/>
    </lcf76f155ced4ddcb4097134ff3c332f>
    <FocusArea xmlns="d9cf0e28-81d2-4dc7-8b10-820d80ed680d">Environment and Energy</FocusArea>
    <DocCoverageStartDate xmlns="d9cf0e28-81d2-4dc7-8b10-820d80ed680d">2022-08-22T04:00:00+00:00</DocCoverageStartDate>
    <FileClassificationMode xmlns="d9cf0e28-81d2-4dc7-8b10-820d80ed680d">Public</FileClassificationMode>
    <OutputNumber xmlns="d9cf0e28-81d2-4dc7-8b10-820d80ed680d">00115515</OutputNumber>
  </documentManagement>
</p:properties>
</file>

<file path=customXml/itemProps1.xml><?xml version="1.0" encoding="utf-8"?>
<ds:datastoreItem xmlns:ds="http://schemas.openxmlformats.org/officeDocument/2006/customXml" ds:itemID="{EF5AE9D4-B2D2-4553-A551-67BDA79F98EB}"/>
</file>

<file path=customXml/itemProps2.xml><?xml version="1.0" encoding="utf-8"?>
<ds:datastoreItem xmlns:ds="http://schemas.openxmlformats.org/officeDocument/2006/customXml" ds:itemID="{CEFD9E78-D930-4CC2-BAAA-FDA00D9B54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72F82A-4997-4CA8-91E0-603E8F381F5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e896b5c-fb79-46c0-9ce5-261b28940b0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IC</vt:lpstr>
      <vt:lpstr>Ref_IC</vt:lpstr>
      <vt:lpstr>Ref_IC!Evaluation_of_Proposals</vt:lpstr>
      <vt:lpstr>IC_Evaluation</vt:lpstr>
      <vt:lpstr>IC_Type</vt:lpstr>
      <vt:lpstr>Ref_IC!Local_Int</vt:lpstr>
      <vt:lpstr>Ref_IC!Type</vt:lpstr>
      <vt:lpstr>Ref_IC!Y_N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AFrica Mini Grid Burkina Faso</dc:title>
  <dc:creator>Osman Tosun</dc:creator>
  <cp:lastModifiedBy>Christelle Odongo</cp:lastModifiedBy>
  <cp:lastPrinted>2016-04-12T10:46:11Z</cp:lastPrinted>
  <dcterms:created xsi:type="dcterms:W3CDTF">2014-11-21T14:20:24Z</dcterms:created>
  <dcterms:modified xsi:type="dcterms:W3CDTF">2021-09-26T23:31:47Z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</Properties>
</file>